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hidePivotFieldList="1" autoCompressPictures="0"/>
  <bookViews>
    <workbookView xWindow="0" yWindow="0" windowWidth="23680" windowHeight="14500" tabRatio="813" activeTab="3"/>
  </bookViews>
  <sheets>
    <sheet name="V. finale" sheetId="3" r:id="rId1"/>
    <sheet name="V. prélim." sheetId="1" r:id="rId2"/>
    <sheet name="F. de travail" sheetId="2" r:id="rId3"/>
    <sheet name="Taux d'assistance" sheetId="7" r:id="rId4"/>
    <sheet name="Population (0-64) Canada" sheetId="6" r:id="rId5"/>
    <sheet name="F. de travail 2" sheetId="5" r:id="rId6"/>
  </sheets>
  <calcPr calcId="140001" concurrentCalc="0"/>
  <pivotCaches>
    <pivotCache cacheId="2" r:id="rId7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D2" i="7"/>
  <c r="E2" i="6"/>
  <c r="E2" i="7"/>
  <c r="F2" i="6"/>
  <c r="F2" i="7"/>
  <c r="G2" i="6"/>
  <c r="G2" i="7"/>
  <c r="B2" i="6"/>
  <c r="B2" i="7"/>
  <c r="C2" i="6"/>
  <c r="C2" i="7"/>
  <c r="H2" i="6"/>
  <c r="H2" i="7"/>
  <c r="I2" i="6"/>
  <c r="I2" i="7"/>
  <c r="J2" i="6"/>
  <c r="J2" i="7"/>
  <c r="K2" i="6"/>
  <c r="K2" i="7"/>
  <c r="M2" i="7"/>
  <c r="D3" i="6"/>
  <c r="D3" i="7"/>
  <c r="E3" i="6"/>
  <c r="E3" i="7"/>
  <c r="F3" i="6"/>
  <c r="F3" i="7"/>
  <c r="G3" i="6"/>
  <c r="G3" i="7"/>
  <c r="H3" i="6"/>
  <c r="H3" i="7"/>
  <c r="I3" i="6"/>
  <c r="I3" i="7"/>
  <c r="J3" i="6"/>
  <c r="J3" i="7"/>
  <c r="K3" i="6"/>
  <c r="K3" i="7"/>
  <c r="D4" i="6"/>
  <c r="D4" i="7"/>
  <c r="E4" i="6"/>
  <c r="E4" i="7"/>
  <c r="F4" i="6"/>
  <c r="F4" i="7"/>
  <c r="G4" i="6"/>
  <c r="G4" i="7"/>
  <c r="H4" i="6"/>
  <c r="H4" i="7"/>
  <c r="I4" i="6"/>
  <c r="I4" i="7"/>
  <c r="J4" i="6"/>
  <c r="J4" i="7"/>
  <c r="K4" i="6"/>
  <c r="K4" i="7"/>
  <c r="D5" i="6"/>
  <c r="D5" i="7"/>
  <c r="E5" i="6"/>
  <c r="E5" i="7"/>
  <c r="F5" i="6"/>
  <c r="F5" i="7"/>
  <c r="G5" i="6"/>
  <c r="G5" i="7"/>
  <c r="H5" i="6"/>
  <c r="H5" i="7"/>
  <c r="I5" i="6"/>
  <c r="I5" i="7"/>
  <c r="J5" i="6"/>
  <c r="J5" i="7"/>
  <c r="K5" i="6"/>
  <c r="K5" i="7"/>
  <c r="D6" i="6"/>
  <c r="D6" i="7"/>
  <c r="F6" i="6"/>
  <c r="F6" i="7"/>
  <c r="G6" i="6"/>
  <c r="G6" i="7"/>
  <c r="H6" i="6"/>
  <c r="H6" i="7"/>
  <c r="I6" i="6"/>
  <c r="I6" i="7"/>
  <c r="J6" i="6"/>
  <c r="J6" i="7"/>
  <c r="K6" i="6"/>
  <c r="K6" i="7"/>
  <c r="D7" i="6"/>
  <c r="D7" i="7"/>
  <c r="F7" i="6"/>
  <c r="F7" i="7"/>
  <c r="G7" i="6"/>
  <c r="G7" i="7"/>
  <c r="H7" i="6"/>
  <c r="H7" i="7"/>
  <c r="I7" i="6"/>
  <c r="I7" i="7"/>
  <c r="K7" i="6"/>
  <c r="K7" i="7"/>
  <c r="D8" i="6"/>
  <c r="D8" i="7"/>
  <c r="F8" i="6"/>
  <c r="F8" i="7"/>
  <c r="G8" i="6"/>
  <c r="G8" i="7"/>
  <c r="H8" i="6"/>
  <c r="H8" i="7"/>
  <c r="I8" i="6"/>
  <c r="I8" i="7"/>
  <c r="K8" i="6"/>
  <c r="K8" i="7"/>
  <c r="D9" i="6"/>
  <c r="D9" i="7"/>
  <c r="F9" i="6"/>
  <c r="F9" i="7"/>
  <c r="G9" i="6"/>
  <c r="G9" i="7"/>
  <c r="H9" i="6"/>
  <c r="H9" i="7"/>
  <c r="I9" i="6"/>
  <c r="I9" i="7"/>
  <c r="K9" i="6"/>
  <c r="K9" i="7"/>
  <c r="D10" i="6"/>
  <c r="D10" i="7"/>
  <c r="F10" i="6"/>
  <c r="F10" i="7"/>
  <c r="G10" i="6"/>
  <c r="G10" i="7"/>
  <c r="H10" i="6"/>
  <c r="H10" i="7"/>
  <c r="I10" i="6"/>
  <c r="I10" i="7"/>
  <c r="K10" i="6"/>
  <c r="K10" i="7"/>
  <c r="D11" i="6"/>
  <c r="D11" i="7"/>
  <c r="F11" i="6"/>
  <c r="F11" i="7"/>
  <c r="H11" i="6"/>
  <c r="H11" i="7"/>
  <c r="I11" i="6"/>
  <c r="I11" i="7"/>
  <c r="K11" i="6"/>
  <c r="K11" i="7"/>
  <c r="D12" i="6"/>
  <c r="D12" i="7"/>
  <c r="F12" i="6"/>
  <c r="F12" i="7"/>
  <c r="H12" i="6"/>
  <c r="H12" i="7"/>
  <c r="I12" i="6"/>
  <c r="I12" i="7"/>
  <c r="K12" i="6"/>
  <c r="K12" i="7"/>
  <c r="D13" i="6"/>
  <c r="D13" i="7"/>
  <c r="F13" i="6"/>
  <c r="F13" i="7"/>
  <c r="H13" i="6"/>
  <c r="H13" i="7"/>
  <c r="I13" i="6"/>
  <c r="I13" i="7"/>
  <c r="K13" i="6"/>
  <c r="K13" i="7"/>
  <c r="D14" i="6"/>
  <c r="D14" i="7"/>
  <c r="F14" i="6"/>
  <c r="F14" i="7"/>
  <c r="H14" i="6"/>
  <c r="H14" i="7"/>
  <c r="I14" i="6"/>
  <c r="I14" i="7"/>
  <c r="D15" i="6"/>
  <c r="D15" i="7"/>
  <c r="F15" i="6"/>
  <c r="F15" i="7"/>
  <c r="H15" i="6"/>
  <c r="H15" i="7"/>
  <c r="I15" i="6"/>
  <c r="I15" i="7"/>
  <c r="K15" i="6"/>
  <c r="K15" i="7"/>
  <c r="D16" i="6"/>
  <c r="D16" i="7"/>
  <c r="F16" i="6"/>
  <c r="F16" i="7"/>
  <c r="H16" i="6"/>
  <c r="H16" i="7"/>
  <c r="I16" i="6"/>
  <c r="I16" i="7"/>
  <c r="K16" i="6"/>
  <c r="K16" i="7"/>
  <c r="D17" i="6"/>
  <c r="D17" i="7"/>
  <c r="F17" i="6"/>
  <c r="F17" i="7"/>
  <c r="H17" i="6"/>
  <c r="H17" i="7"/>
  <c r="I17" i="6"/>
  <c r="I17" i="7"/>
  <c r="K17" i="6"/>
  <c r="K17" i="7"/>
  <c r="F18" i="6"/>
  <c r="F18" i="7"/>
  <c r="H18" i="6"/>
  <c r="H18" i="7"/>
  <c r="I18" i="6"/>
  <c r="I18" i="7"/>
  <c r="K18" i="6"/>
  <c r="K18" i="7"/>
  <c r="F19" i="6"/>
  <c r="F19" i="7"/>
  <c r="H19" i="6"/>
  <c r="H19" i="7"/>
  <c r="I19" i="6"/>
  <c r="I19" i="7"/>
  <c r="K19" i="6"/>
  <c r="K19" i="7"/>
  <c r="F20" i="6"/>
  <c r="F20" i="7"/>
  <c r="H20" i="6"/>
  <c r="H20" i="7"/>
  <c r="I20" i="6"/>
  <c r="I20" i="7"/>
  <c r="K20" i="6"/>
  <c r="K20" i="7"/>
  <c r="E21" i="6"/>
  <c r="E21" i="7"/>
  <c r="F21" i="6"/>
  <c r="F21" i="7"/>
  <c r="H21" i="6"/>
  <c r="H21" i="7"/>
  <c r="I21" i="6"/>
  <c r="I21" i="7"/>
  <c r="J21" i="6"/>
  <c r="J21" i="7"/>
  <c r="K21" i="6"/>
  <c r="K21" i="7"/>
  <c r="E22" i="6"/>
  <c r="E22" i="7"/>
  <c r="F22" i="6"/>
  <c r="F22" i="7"/>
  <c r="H22" i="6"/>
  <c r="H22" i="7"/>
  <c r="J22" i="6"/>
  <c r="J22" i="7"/>
  <c r="K22" i="6"/>
  <c r="K22" i="7"/>
  <c r="E23" i="6"/>
  <c r="E23" i="7"/>
  <c r="F23" i="6"/>
  <c r="F23" i="7"/>
  <c r="H23" i="6"/>
  <c r="H23" i="7"/>
  <c r="J23" i="6"/>
  <c r="J23" i="7"/>
  <c r="K23" i="6"/>
  <c r="K23" i="7"/>
  <c r="E24" i="6"/>
  <c r="E24" i="7"/>
  <c r="F24" i="6"/>
  <c r="F24" i="7"/>
  <c r="H24" i="6"/>
  <c r="H24" i="7"/>
  <c r="J24" i="6"/>
  <c r="J24" i="7"/>
  <c r="K24" i="6"/>
  <c r="K24" i="7"/>
  <c r="C3" i="6"/>
  <c r="C3" i="7"/>
  <c r="C4" i="6"/>
  <c r="C4" i="7"/>
  <c r="C5" i="6"/>
  <c r="C5" i="7"/>
  <c r="C6" i="6"/>
  <c r="C6" i="7"/>
  <c r="C7" i="6"/>
  <c r="C7" i="7"/>
  <c r="C8" i="6"/>
  <c r="C8" i="7"/>
  <c r="C9" i="6"/>
  <c r="C9" i="7"/>
  <c r="C10" i="6"/>
  <c r="C10" i="7"/>
  <c r="C11" i="6"/>
  <c r="C11" i="7"/>
  <c r="C12" i="6"/>
  <c r="C12" i="7"/>
  <c r="C13" i="6"/>
  <c r="C13" i="7"/>
  <c r="C14" i="6"/>
  <c r="C14" i="7"/>
  <c r="C15" i="6"/>
  <c r="C15" i="7"/>
  <c r="C16" i="6"/>
  <c r="C16" i="7"/>
  <c r="C17" i="6"/>
  <c r="C17" i="7"/>
  <c r="C18" i="6"/>
  <c r="C18" i="7"/>
  <c r="C19" i="6"/>
  <c r="C19" i="7"/>
  <c r="C20" i="6"/>
  <c r="C20" i="7"/>
  <c r="C21" i="6"/>
  <c r="C21" i="7"/>
  <c r="C22" i="6"/>
  <c r="C22" i="7"/>
  <c r="C23" i="6"/>
  <c r="C23" i="7"/>
  <c r="B3" i="6"/>
  <c r="B3" i="7"/>
  <c r="B4" i="6"/>
  <c r="B4" i="7"/>
  <c r="M4" i="7"/>
  <c r="B5" i="6"/>
  <c r="B5" i="7"/>
  <c r="B6" i="6"/>
  <c r="B6" i="7"/>
  <c r="B7" i="6"/>
  <c r="B7" i="7"/>
  <c r="B8" i="6"/>
  <c r="B8" i="7"/>
  <c r="B9" i="6"/>
  <c r="B9" i="7"/>
  <c r="B10" i="6"/>
  <c r="B10" i="7"/>
  <c r="B11" i="6"/>
  <c r="B11" i="7"/>
  <c r="B12" i="6"/>
  <c r="B12" i="7"/>
  <c r="B13" i="6"/>
  <c r="B13" i="7"/>
  <c r="B14" i="6"/>
  <c r="B14" i="7"/>
  <c r="B15" i="6"/>
  <c r="B15" i="7"/>
  <c r="B16" i="6"/>
  <c r="B16" i="7"/>
  <c r="B17" i="6"/>
  <c r="B17" i="7"/>
  <c r="B18" i="6"/>
  <c r="B18" i="7"/>
  <c r="B19" i="6"/>
  <c r="B19" i="7"/>
  <c r="B20" i="6"/>
  <c r="B20" i="7"/>
  <c r="B21" i="6"/>
  <c r="B21" i="7"/>
  <c r="B22" i="6"/>
  <c r="B22" i="7"/>
  <c r="B23" i="6"/>
  <c r="B23" i="7"/>
  <c r="B24" i="6"/>
  <c r="B24" i="7"/>
  <c r="L3" i="6"/>
  <c r="L4" i="6"/>
  <c r="L5" i="6"/>
  <c r="E6" i="6"/>
  <c r="L6" i="6"/>
  <c r="E7" i="6"/>
  <c r="J7" i="6"/>
  <c r="L7" i="6"/>
  <c r="E8" i="6"/>
  <c r="J8" i="6"/>
  <c r="L8" i="6"/>
  <c r="E9" i="6"/>
  <c r="J9" i="6"/>
  <c r="L9" i="6"/>
  <c r="E10" i="6"/>
  <c r="J10" i="6"/>
  <c r="L10" i="6"/>
  <c r="E11" i="6"/>
  <c r="G11" i="6"/>
  <c r="J11" i="6"/>
  <c r="L11" i="6"/>
  <c r="E12" i="6"/>
  <c r="G12" i="6"/>
  <c r="J12" i="6"/>
  <c r="L12" i="6"/>
  <c r="E13" i="6"/>
  <c r="G13" i="6"/>
  <c r="J13" i="6"/>
  <c r="L13" i="6"/>
  <c r="E14" i="6"/>
  <c r="G14" i="6"/>
  <c r="J14" i="6"/>
  <c r="K14" i="6"/>
  <c r="L14" i="6"/>
  <c r="E15" i="6"/>
  <c r="G15" i="6"/>
  <c r="J15" i="6"/>
  <c r="L15" i="6"/>
  <c r="E16" i="6"/>
  <c r="G16" i="6"/>
  <c r="J16" i="6"/>
  <c r="L16" i="6"/>
  <c r="E17" i="6"/>
  <c r="G17" i="6"/>
  <c r="J17" i="6"/>
  <c r="L17" i="6"/>
  <c r="D18" i="6"/>
  <c r="E18" i="6"/>
  <c r="G18" i="6"/>
  <c r="J18" i="6"/>
  <c r="L18" i="6"/>
  <c r="D19" i="6"/>
  <c r="E19" i="6"/>
  <c r="G19" i="6"/>
  <c r="J19" i="6"/>
  <c r="L19" i="6"/>
  <c r="D20" i="6"/>
  <c r="E20" i="6"/>
  <c r="G20" i="6"/>
  <c r="J20" i="6"/>
  <c r="L20" i="6"/>
  <c r="D21" i="6"/>
  <c r="G21" i="6"/>
  <c r="L21" i="6"/>
  <c r="D22" i="6"/>
  <c r="G22" i="6"/>
  <c r="I22" i="6"/>
  <c r="L22" i="6"/>
  <c r="D23" i="6"/>
  <c r="G23" i="6"/>
  <c r="I23" i="6"/>
  <c r="L23" i="6"/>
  <c r="C24" i="6"/>
  <c r="D24" i="6"/>
  <c r="G24" i="6"/>
  <c r="I24" i="6"/>
  <c r="L24" i="6"/>
  <c r="L2" i="6"/>
  <c r="M3" i="7"/>
  <c r="M5" i="7"/>
  <c r="E18" i="1"/>
  <c r="E22" i="1"/>
  <c r="E23" i="1"/>
  <c r="E24" i="1"/>
  <c r="E25" i="1"/>
  <c r="E26" i="1"/>
  <c r="E21" i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32" i="3"/>
  <c r="C33" i="3"/>
  <c r="C29" i="3"/>
  <c r="C30" i="3"/>
  <c r="H32" i="3"/>
  <c r="H33" i="3"/>
  <c r="F32" i="3"/>
  <c r="F33" i="3"/>
  <c r="K32" i="3"/>
  <c r="K33" i="3"/>
  <c r="B32" i="3"/>
  <c r="B33" i="3"/>
  <c r="J29" i="3"/>
  <c r="J30" i="3"/>
  <c r="H29" i="3"/>
  <c r="H30" i="3"/>
  <c r="E29" i="3"/>
  <c r="E30" i="3"/>
  <c r="F29" i="3"/>
  <c r="F30" i="3"/>
  <c r="K29" i="3"/>
  <c r="K30" i="3"/>
  <c r="B29" i="3"/>
  <c r="B30" i="3"/>
  <c r="D26" i="3"/>
  <c r="D32" i="3"/>
  <c r="D33" i="3"/>
  <c r="D25" i="3"/>
  <c r="D24" i="3"/>
  <c r="D23" i="3"/>
  <c r="D22" i="3"/>
  <c r="D21" i="3"/>
  <c r="D20" i="3"/>
  <c r="D19" i="3"/>
  <c r="D25" i="1"/>
  <c r="L35" i="2"/>
  <c r="D18" i="1"/>
  <c r="D19" i="1"/>
  <c r="D20" i="1"/>
  <c r="D21" i="1"/>
  <c r="D22" i="1"/>
  <c r="D23" i="1"/>
  <c r="D24" i="1"/>
  <c r="L29" i="2"/>
  <c r="L30" i="2"/>
  <c r="L31" i="2"/>
  <c r="L32" i="2"/>
  <c r="L33" i="2"/>
  <c r="L34" i="2"/>
  <c r="L28" i="2"/>
  <c r="D29" i="3"/>
  <c r="D30" i="3"/>
  <c r="D23" i="7"/>
  <c r="D24" i="7"/>
  <c r="D21" i="7"/>
  <c r="D19" i="7"/>
  <c r="D20" i="7"/>
  <c r="D18" i="7"/>
  <c r="D22" i="7"/>
  <c r="L4" i="3"/>
  <c r="L3" i="7"/>
  <c r="L5" i="3"/>
  <c r="L4" i="7"/>
  <c r="L6" i="3"/>
  <c r="L5" i="7"/>
  <c r="L3" i="3"/>
  <c r="L2" i="7"/>
  <c r="G27" i="3"/>
  <c r="L27" i="3"/>
  <c r="G26" i="3"/>
  <c r="L26" i="3"/>
  <c r="G25" i="3"/>
  <c r="I24" i="3"/>
  <c r="I23" i="7"/>
  <c r="G24" i="3"/>
  <c r="G23" i="7"/>
  <c r="I23" i="3"/>
  <c r="I22" i="7"/>
  <c r="G23" i="3"/>
  <c r="G22" i="3"/>
  <c r="J21" i="3"/>
  <c r="J20" i="7"/>
  <c r="G21" i="3"/>
  <c r="G20" i="7"/>
  <c r="E21" i="3"/>
  <c r="E20" i="7"/>
  <c r="J20" i="3"/>
  <c r="J19" i="7"/>
  <c r="G20" i="3"/>
  <c r="G19" i="7"/>
  <c r="E20" i="3"/>
  <c r="E19" i="7"/>
  <c r="J19" i="3"/>
  <c r="J18" i="7"/>
  <c r="G19" i="3"/>
  <c r="G18" i="7"/>
  <c r="E19" i="3"/>
  <c r="E18" i="7"/>
  <c r="J18" i="3"/>
  <c r="J17" i="7"/>
  <c r="G18" i="3"/>
  <c r="G17" i="7"/>
  <c r="E18" i="3"/>
  <c r="E17" i="7"/>
  <c r="M17" i="7"/>
  <c r="J17" i="3"/>
  <c r="J16" i="7"/>
  <c r="G17" i="3"/>
  <c r="G16" i="7"/>
  <c r="E17" i="3"/>
  <c r="E16" i="7"/>
  <c r="M16" i="7"/>
  <c r="J16" i="3"/>
  <c r="J15" i="7"/>
  <c r="G16" i="3"/>
  <c r="G15" i="7"/>
  <c r="E16" i="3"/>
  <c r="E15" i="7"/>
  <c r="M15" i="7"/>
  <c r="K15" i="3"/>
  <c r="K14" i="7"/>
  <c r="J15" i="3"/>
  <c r="J14" i="7"/>
  <c r="G15" i="3"/>
  <c r="G14" i="7"/>
  <c r="E15" i="3"/>
  <c r="E14" i="7"/>
  <c r="J14" i="3"/>
  <c r="J13" i="7"/>
  <c r="G14" i="3"/>
  <c r="G13" i="7"/>
  <c r="E14" i="3"/>
  <c r="E13" i="7"/>
  <c r="J13" i="3"/>
  <c r="J12" i="7"/>
  <c r="G13" i="3"/>
  <c r="G12" i="7"/>
  <c r="E13" i="3"/>
  <c r="J12" i="3"/>
  <c r="J11" i="7"/>
  <c r="G12" i="3"/>
  <c r="G11" i="7"/>
  <c r="E12" i="3"/>
  <c r="E11" i="7"/>
  <c r="M11" i="7"/>
  <c r="J11" i="3"/>
  <c r="J10" i="7"/>
  <c r="E11" i="3"/>
  <c r="J10" i="3"/>
  <c r="J9" i="7"/>
  <c r="E10" i="3"/>
  <c r="J9" i="3"/>
  <c r="J8" i="7"/>
  <c r="E9" i="3"/>
  <c r="E8" i="7"/>
  <c r="J8" i="3"/>
  <c r="E8" i="3"/>
  <c r="E7" i="7"/>
  <c r="E7" i="3"/>
  <c r="K14" i="1"/>
  <c r="L22" i="2"/>
  <c r="M20" i="7"/>
  <c r="M23" i="7"/>
  <c r="L7" i="3"/>
  <c r="L6" i="7"/>
  <c r="E6" i="7"/>
  <c r="M6" i="7"/>
  <c r="L13" i="3"/>
  <c r="L12" i="7"/>
  <c r="E12" i="7"/>
  <c r="M12" i="7"/>
  <c r="L22" i="3"/>
  <c r="L21" i="7"/>
  <c r="G21" i="7"/>
  <c r="M21" i="7"/>
  <c r="J7" i="7"/>
  <c r="M7" i="7"/>
  <c r="L10" i="3"/>
  <c r="L9" i="7"/>
  <c r="E9" i="7"/>
  <c r="M9" i="7"/>
  <c r="L23" i="3"/>
  <c r="L22" i="7"/>
  <c r="G22" i="7"/>
  <c r="M22" i="7"/>
  <c r="L25" i="3"/>
  <c r="L24" i="7"/>
  <c r="G24" i="7"/>
  <c r="M18" i="7"/>
  <c r="M24" i="7"/>
  <c r="J32" i="3"/>
  <c r="J33" i="3"/>
  <c r="M14" i="7"/>
  <c r="M8" i="7"/>
  <c r="L11" i="3"/>
  <c r="L10" i="7"/>
  <c r="E10" i="7"/>
  <c r="M10" i="7"/>
  <c r="M13" i="7"/>
  <c r="M19" i="7"/>
  <c r="I29" i="3"/>
  <c r="I30" i="3"/>
  <c r="I32" i="3"/>
  <c r="I33" i="3"/>
  <c r="L8" i="3"/>
  <c r="E32" i="3"/>
  <c r="E33" i="3"/>
  <c r="L12" i="3"/>
  <c r="L11" i="7"/>
  <c r="L17" i="3"/>
  <c r="L16" i="7"/>
  <c r="L21" i="3"/>
  <c r="L20" i="7"/>
  <c r="G32" i="3"/>
  <c r="G33" i="3"/>
  <c r="G29" i="3"/>
  <c r="G30" i="3"/>
  <c r="L29" i="3"/>
  <c r="L30" i="3"/>
  <c r="L19" i="3"/>
  <c r="L18" i="7"/>
  <c r="L14" i="3"/>
  <c r="L13" i="7"/>
  <c r="L15" i="3"/>
  <c r="L14" i="7"/>
  <c r="L18" i="3"/>
  <c r="L17" i="7"/>
  <c r="L16" i="3"/>
  <c r="L15" i="7"/>
  <c r="L20" i="3"/>
  <c r="L19" i="7"/>
  <c r="L9" i="3"/>
  <c r="L8" i="7"/>
  <c r="L24" i="3"/>
  <c r="L23" i="7"/>
  <c r="E6" i="1"/>
  <c r="L32" i="3"/>
  <c r="L33" i="3"/>
  <c r="L7" i="7"/>
  <c r="M33" i="3"/>
  <c r="M30" i="3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7" i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33" i="2"/>
  <c r="I23" i="1"/>
  <c r="I22" i="1"/>
  <c r="Q4" i="2"/>
  <c r="Q3" i="2"/>
  <c r="G22" i="1"/>
  <c r="G23" i="1"/>
  <c r="G24" i="1"/>
  <c r="G25" i="1"/>
  <c r="G26" i="1"/>
  <c r="G21" i="1"/>
  <c r="K17" i="2"/>
  <c r="K18" i="2"/>
  <c r="K15" i="2"/>
  <c r="K16" i="2"/>
  <c r="K14" i="2"/>
  <c r="K13" i="2"/>
  <c r="G20" i="1"/>
  <c r="G19" i="1"/>
  <c r="G18" i="1"/>
  <c r="G17" i="1"/>
  <c r="G16" i="1"/>
  <c r="G15" i="1"/>
  <c r="G14" i="1"/>
  <c r="G13" i="1"/>
  <c r="G12" i="1"/>
  <c r="G11" i="1"/>
  <c r="K4" i="2"/>
  <c r="K5" i="2"/>
  <c r="K6" i="2"/>
  <c r="K7" i="2"/>
  <c r="K8" i="2"/>
  <c r="K9" i="2"/>
  <c r="K10" i="2"/>
  <c r="K11" i="2"/>
  <c r="K12" i="2"/>
  <c r="K3" i="2"/>
  <c r="E8" i="1"/>
  <c r="E9" i="1"/>
  <c r="E10" i="1"/>
  <c r="E11" i="1"/>
  <c r="E12" i="1"/>
  <c r="E13" i="1"/>
  <c r="E14" i="1"/>
  <c r="E15" i="1"/>
  <c r="E16" i="1"/>
  <c r="E17" i="1"/>
  <c r="E19" i="1"/>
  <c r="E20" i="1"/>
  <c r="E7" i="1"/>
</calcChain>
</file>

<file path=xl/sharedStrings.xml><?xml version="1.0" encoding="utf-8"?>
<sst xmlns="http://schemas.openxmlformats.org/spreadsheetml/2006/main" count="206" uniqueCount="96">
  <si>
    <t>Année</t>
  </si>
  <si>
    <t>TNL</t>
  </si>
  <si>
    <t>IPE</t>
  </si>
  <si>
    <t>N-É</t>
  </si>
  <si>
    <t>NB</t>
  </si>
  <si>
    <t>QC</t>
  </si>
  <si>
    <t>ONT</t>
  </si>
  <si>
    <t>MAN</t>
  </si>
  <si>
    <t>Sask</t>
  </si>
  <si>
    <t>Alb</t>
  </si>
  <si>
    <t>CB</t>
  </si>
  <si>
    <t>Jaune = TAB361</t>
  </si>
  <si>
    <t>Prolongé</t>
  </si>
  <si>
    <t>Transitoire</t>
  </si>
  <si>
    <t>Total</t>
  </si>
  <si>
    <t>Temporaire</t>
  </si>
  <si>
    <t>Nombre de prestataires selon le type d'assistance en Ontario</t>
  </si>
  <si>
    <t>Nombre prestataires selon le type d'assistance au NB</t>
  </si>
  <si>
    <t>OW</t>
  </si>
  <si>
    <t>ODSP</t>
  </si>
  <si>
    <t>Nombre de prestataires selon le type d'assistance en Saskatchewan</t>
  </si>
  <si>
    <t>SAID</t>
  </si>
  <si>
    <t>?</t>
  </si>
  <si>
    <t>40713*</t>
  </si>
  <si>
    <t>58278**</t>
  </si>
  <si>
    <t>56769**</t>
  </si>
  <si>
    <t>56282**</t>
  </si>
  <si>
    <t>58874**</t>
  </si>
  <si>
    <t>60754**</t>
  </si>
  <si>
    <t>** Note : MAN 2006-11 = Moyenne de l'année</t>
  </si>
  <si>
    <t>* Note : Sask 2009-10-11 = Moyenne de l'année</t>
  </si>
  <si>
    <t>62 332**</t>
  </si>
  <si>
    <t>62 028**</t>
  </si>
  <si>
    <t>Nombre de prestataires en Alberta selon le programme</t>
  </si>
  <si>
    <t>AW-IS</t>
  </si>
  <si>
    <t>AISH</t>
  </si>
  <si>
    <t>115000***</t>
  </si>
  <si>
    <t>*** Note : Moyenne de l'année</t>
  </si>
  <si>
    <t>Nombre de prestataires en CB selon le programme</t>
  </si>
  <si>
    <t>TA</t>
  </si>
  <si>
    <t>CA</t>
  </si>
  <si>
    <t>CIHR</t>
  </si>
  <si>
    <t>60035 **</t>
  </si>
  <si>
    <t>Nombre de prestataires en N-É à partir du taux d'assistance</t>
  </si>
  <si>
    <t>%</t>
  </si>
  <si>
    <t>Total prestataires</t>
  </si>
  <si>
    <t>Pop</t>
  </si>
  <si>
    <t>%total</t>
  </si>
  <si>
    <t>****</t>
  </si>
  <si>
    <t>**** Note : NÉ 2006-13 Calcul à partir du taux d'assistance</t>
  </si>
  <si>
    <t>Variation</t>
  </si>
  <si>
    <t>Variation %</t>
  </si>
  <si>
    <t>Variation depuis 1995</t>
  </si>
  <si>
    <t>Variation % depuis 1995</t>
  </si>
  <si>
    <t>Étiquettes de lignes</t>
  </si>
  <si>
    <t>Total général</t>
  </si>
  <si>
    <t>7 100*****</t>
  </si>
  <si>
    <t>***** Note : IPE 2004 : Mois de février</t>
  </si>
  <si>
    <t>5487******</t>
  </si>
  <si>
    <t>5515******</t>
  </si>
  <si>
    <t>5601******</t>
  </si>
  <si>
    <t>****** Note : IPE  09-10-11 = Année fiscale</t>
  </si>
  <si>
    <t>Moyenne</t>
  </si>
  <si>
    <t>Tableau 051-0001 Estimations de la population, selon le groupe d'âge et le sexe au 1er juillet, Canada, provinces et territoires, annuel (personnes)(1,2,6,7)</t>
  </si>
  <si>
    <t>Enquête ou programme::</t>
  </si>
  <si>
    <t>Estimations de la population selon l'âge et le sexe pour le Canada, les provinces et les territoires - 3604</t>
  </si>
  <si>
    <t>Géographie</t>
  </si>
  <si>
    <t>Terre-Neuve-et-Labrador</t>
  </si>
  <si>
    <t>Île-du-Prince-Édouard</t>
  </si>
  <si>
    <t>Nouvelle-Écosse</t>
  </si>
  <si>
    <t>Nouveau-Brunswick</t>
  </si>
  <si>
    <t>Québec</t>
  </si>
  <si>
    <t>Ontario</t>
  </si>
  <si>
    <t>Manitoba</t>
  </si>
  <si>
    <t>Saskatchewan</t>
  </si>
  <si>
    <t>Alberta</t>
  </si>
  <si>
    <t>Colombie-Britannique</t>
  </si>
  <si>
    <t>Sexe</t>
  </si>
  <si>
    <t>Les deux sexes</t>
  </si>
  <si>
    <t>Groupe d'âge</t>
  </si>
  <si>
    <t>0 à 17 ans</t>
  </si>
  <si>
    <t>18 à 64 ans</t>
  </si>
  <si>
    <t>Renvois :</t>
  </si>
  <si>
    <t>Les estimations postcensitaires sont produites à partir des comptes du Recensement de 2011, rajustées pour le sous-dénombrement net du recensement (SDNR) (incluant le rajustement pour les réserves indiennes partiellement dénombrées (RIPD)) et des composantes de l'accroissement démographique survenu depuis ce recensement. Les estimations intercensitaires sont produites à l'aide des comptes de deux recensements consécutifs rajustés pour le SDNR (inlcuant les RIPD) et des estimations postcensitaires.</t>
  </si>
  <si>
    <t>Les estimations sont intercensitaires définitives jusqu'en 2010, postcensitaires définitives pour 2011, postcensitaires mises à jour pour 2012 et postcensitaires provisoires pour 2013.</t>
  </si>
  <si>
    <t>Âge atteint au dernier anniversaire en années révolues.</t>
  </si>
  <si>
    <t>Les données des personnes âgées de 90 à 100 ans et plus sont disponibles à partir de 2001.</t>
  </si>
  <si>
    <t>L'accroissement démographique qui sert au calcul des estimations de la population, est composé de l'accroissement naturel (CANSIM 51-0002 et 51-0013), de la migration internationale (CANSIM 51-0011) et de la migration interprovinciale (CANSIM 51-0012).</t>
  </si>
  <si>
    <t>Source:</t>
  </si>
  <si>
    <t>Statistique Canada. Tableau 051-0001 - Estimations de la population, selon le groupe d'âge et le sexe au 1er juillet, Canada, provinces et territoires, annuel (personnes sauf indication contraire)</t>
  </si>
  <si>
    <t>(site consulté le 15 juillet 2014)</t>
  </si>
  <si>
    <t>Total prov.</t>
  </si>
  <si>
    <t>Moyenne prov.</t>
  </si>
  <si>
    <t>Île du Prince Édouard</t>
  </si>
  <si>
    <t>Terre-Neuve &amp; Labrador</t>
  </si>
  <si>
    <t>Nombre de prestataires d'aide sociale, par province, en date du 31 mars de chaque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</si>
</sst>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3" fontId="0" fillId="0" borderId="0" xfId="0" applyNumberFormat="1"/>
    <xf numFmtId="0" fontId="0" fillId="4" borderId="0" xfId="0" applyFill="1"/>
    <xf numFmtId="0" fontId="3" fillId="0" borderId="0" xfId="0" applyFont="1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0" fillId="9" borderId="0" xfId="0" applyFill="1"/>
    <xf numFmtId="3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2" fillId="0" borderId="1" xfId="1" applyNumberFormat="1" applyFont="1" applyFill="1" applyBorder="1" applyAlignment="1" applyProtection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3" fontId="2" fillId="4" borderId="1" xfId="1" applyNumberFormat="1" applyFont="1" applyFill="1" applyBorder="1" applyAlignment="1" applyProtection="1">
      <alignment horizontal="center"/>
    </xf>
    <xf numFmtId="3" fontId="2" fillId="6" borderId="1" xfId="1" applyNumberFormat="1" applyFont="1" applyFill="1" applyBorder="1" applyAlignment="1" applyProtection="1">
      <alignment horizontal="center"/>
    </xf>
    <xf numFmtId="3" fontId="2" fillId="4" borderId="1" xfId="1" applyNumberFormat="1" applyFont="1" applyFill="1" applyBorder="1" applyAlignment="1">
      <alignment horizontal="center"/>
    </xf>
    <xf numFmtId="3" fontId="2" fillId="6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 applyProtection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2" fillId="5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11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3" fontId="3" fillId="10" borderId="1" xfId="0" applyNumberFormat="1" applyFont="1" applyFill="1" applyBorder="1" applyAlignment="1">
      <alignment horizontal="center"/>
    </xf>
    <xf numFmtId="3" fontId="3" fillId="12" borderId="0" xfId="0" applyNumberFormat="1" applyFont="1" applyFill="1" applyAlignment="1">
      <alignment horizontal="center"/>
    </xf>
    <xf numFmtId="3" fontId="2" fillId="12" borderId="1" xfId="1" applyNumberFormat="1" applyFont="1" applyFill="1" applyBorder="1" applyAlignment="1" applyProtection="1">
      <alignment horizontal="center"/>
    </xf>
    <xf numFmtId="3" fontId="2" fillId="12" borderId="1" xfId="1" applyNumberFormat="1" applyFont="1" applyFill="1" applyBorder="1" applyAlignment="1">
      <alignment horizontal="center"/>
    </xf>
    <xf numFmtId="3" fontId="3" fillId="12" borderId="1" xfId="0" applyNumberFormat="1" applyFont="1" applyFill="1" applyBorder="1" applyAlignment="1">
      <alignment horizontal="center"/>
    </xf>
    <xf numFmtId="3" fontId="5" fillId="0" borderId="0" xfId="0" applyNumberFormat="1" applyFont="1"/>
    <xf numFmtId="1" fontId="3" fillId="4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3" fontId="0" fillId="2" borderId="0" xfId="0" applyNumberFormat="1" applyFill="1"/>
    <xf numFmtId="2" fontId="0" fillId="2" borderId="0" xfId="0" applyNumberFormat="1" applyFill="1"/>
    <xf numFmtId="3" fontId="0" fillId="13" borderId="0" xfId="0" applyNumberFormat="1" applyFill="1"/>
    <xf numFmtId="2" fontId="0" fillId="13" borderId="0" xfId="0" applyNumberForma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4" borderId="0" xfId="0" applyFill="1"/>
    <xf numFmtId="0" fontId="0" fillId="2" borderId="0" xfId="0" applyFill="1"/>
    <xf numFmtId="0" fontId="0" fillId="7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6" borderId="0" xfId="0" applyFill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de donnée - Bénéficiaires total.xlsx]Taux d'assistance!Tableau croisé dynamique1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Taux d'assistance sociale au Canada, par province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5"/>
            </a:solidFill>
            <a:ln w="9525" cap="flat" cmpd="sng" algn="ctr">
              <a:solidFill>
                <a:schemeClr val="accent5"/>
              </a:solidFill>
              <a:round/>
            </a:ln>
            <a:effectLst/>
          </c:spPr>
        </c:marker>
      </c:pivotFmt>
      <c:pivotFmt>
        <c:idx val="2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</c:pivotFmt>
      <c:pivotFmt>
        <c:idx val="3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3"/>
            </a:solidFill>
            <a:ln w="9525" cap="flat" cmpd="sng" algn="ctr">
              <a:solidFill>
                <a:schemeClr val="accent3"/>
              </a:solidFill>
              <a:round/>
            </a:ln>
            <a:effectLst/>
          </c:spPr>
        </c:marker>
      </c:pivotFmt>
      <c:pivotFmt>
        <c:idx val="4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4"/>
            </a:solidFill>
            <a:ln w="9525" cap="flat" cmpd="sng" algn="ctr">
              <a:solidFill>
                <a:schemeClr val="accent4"/>
              </a:solidFill>
              <a:round/>
            </a:ln>
            <a:effectLst/>
          </c:spPr>
        </c:marker>
      </c:pivotFmt>
      <c:pivotFmt>
        <c:idx val="5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9525" cap="flat" cmpd="sng" algn="ctr">
              <a:solidFill>
                <a:schemeClr val="accent6"/>
              </a:solidFill>
              <a:round/>
            </a:ln>
            <a:effectLst/>
          </c:spPr>
        </c:marker>
      </c:pivotFmt>
      <c:pivotFmt>
        <c:idx val="6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>
                <a:lumMod val="60000"/>
              </a:schemeClr>
            </a:solidFill>
            <a:ln w="9525" cap="flat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</c:pivotFmt>
      <c:pivotFmt>
        <c:idx val="7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3">
                <a:lumMod val="60000"/>
              </a:schemeClr>
            </a:solidFill>
            <a:ln w="9525" cap="flat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</c:pivotFmt>
      <c:pivotFmt>
        <c:idx val="8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4">
                <a:lumMod val="60000"/>
              </a:schemeClr>
            </a:solidFill>
            <a:ln w="9525" cap="flat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</c:pivotFmt>
      <c:pivotFmt>
        <c:idx val="9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2"/>
            </a:solidFill>
            <a:ln w="9525" cap="flat" cmpd="sng" algn="ctr">
              <a:solidFill>
                <a:schemeClr val="accent2"/>
              </a:solidFill>
              <a:round/>
            </a:ln>
            <a:effectLst/>
          </c:spPr>
        </c:marker>
      </c:pivotFmt>
      <c:pivotFmt>
        <c:idx val="10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2">
                <a:lumMod val="60000"/>
              </a:schemeClr>
            </a:solidFill>
            <a:ln w="9525" cap="flat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'Taux d''assistance'!$P$1</c:f>
              <c:strCache>
                <c:ptCount val="1"/>
                <c:pt idx="0">
                  <c:v>Terre-Neuve &amp; Labrador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d''assistance'!$P$2:$P$25</c:f>
              <c:numCache>
                <c:formatCode>General</c:formatCode>
                <c:ptCount val="23"/>
                <c:pt idx="0">
                  <c:v>9.159663062081097</c:v>
                </c:pt>
                <c:pt idx="1">
                  <c:v>9.887194365444448</c:v>
                </c:pt>
                <c:pt idx="2">
                  <c:v>10.8240922604263</c:v>
                </c:pt>
                <c:pt idx="3">
                  <c:v>12.10608615432906</c:v>
                </c:pt>
                <c:pt idx="4">
                  <c:v>12.96342927982025</c:v>
                </c:pt>
                <c:pt idx="5">
                  <c:v>14.02395845627287</c:v>
                </c:pt>
                <c:pt idx="6">
                  <c:v>14.40287052805789</c:v>
                </c:pt>
                <c:pt idx="7">
                  <c:v>14.66808657351588</c:v>
                </c:pt>
                <c:pt idx="8">
                  <c:v>13.48728826842496</c:v>
                </c:pt>
                <c:pt idx="9">
                  <c:v>12.69871920011543</c:v>
                </c:pt>
                <c:pt idx="10">
                  <c:v>12.75517553496832</c:v>
                </c:pt>
                <c:pt idx="11">
                  <c:v>11.85706775560777</c:v>
                </c:pt>
                <c:pt idx="12">
                  <c:v>11.4584180594728</c:v>
                </c:pt>
                <c:pt idx="13">
                  <c:v>11.30641560924774</c:v>
                </c:pt>
                <c:pt idx="14">
                  <c:v>11.05632568285154</c:v>
                </c:pt>
                <c:pt idx="15">
                  <c:v>10.87056356675456</c:v>
                </c:pt>
                <c:pt idx="16">
                  <c:v>10.38621880971974</c:v>
                </c:pt>
                <c:pt idx="17">
                  <c:v>9.930017238820454</c:v>
                </c:pt>
                <c:pt idx="18">
                  <c:v>9.208122035847003</c:v>
                </c:pt>
                <c:pt idx="19">
                  <c:v>8.848766859869206</c:v>
                </c:pt>
                <c:pt idx="20">
                  <c:v>9.01699592801194</c:v>
                </c:pt>
                <c:pt idx="21">
                  <c:v>8.896106682808825</c:v>
                </c:pt>
                <c:pt idx="22">
                  <c:v>8.616698214699114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d''assistance'!$Q$1</c:f>
              <c:strCache>
                <c:ptCount val="1"/>
                <c:pt idx="0">
                  <c:v>Île du Prince Édouard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d''assistance'!$Q$2:$Q$25</c:f>
              <c:numCache>
                <c:formatCode>General</c:formatCode>
                <c:ptCount val="23"/>
                <c:pt idx="0">
                  <c:v>7.583774250440916</c:v>
                </c:pt>
                <c:pt idx="1">
                  <c:v>9.094119724527635</c:v>
                </c:pt>
                <c:pt idx="2">
                  <c:v>10.38586114631742</c:v>
                </c:pt>
                <c:pt idx="3">
                  <c:v>10.96882590035779</c:v>
                </c:pt>
                <c:pt idx="4">
                  <c:v>11.2927140443433</c:v>
                </c:pt>
                <c:pt idx="5">
                  <c:v>10.60762893829611</c:v>
                </c:pt>
                <c:pt idx="6">
                  <c:v>9.89789098784336</c:v>
                </c:pt>
                <c:pt idx="7">
                  <c:v>9.457941715434178</c:v>
                </c:pt>
                <c:pt idx="8">
                  <c:v>9.330573745461947</c:v>
                </c:pt>
                <c:pt idx="9">
                  <c:v>8.293558105683624</c:v>
                </c:pt>
                <c:pt idx="10">
                  <c:v>7.191931498967746</c:v>
                </c:pt>
                <c:pt idx="11">
                  <c:v>6.520892261309936</c:v>
                </c:pt>
                <c:pt idx="12">
                  <c:v>6.268477183590143</c:v>
                </c:pt>
                <c:pt idx="13">
                  <c:v>5.839243098691674</c:v>
                </c:pt>
                <c:pt idx="14">
                  <c:v>5.996976172577771</c:v>
                </c:pt>
                <c:pt idx="15">
                  <c:v>5.827259752214781</c:v>
                </c:pt>
                <c:pt idx="16">
                  <c:v>5.435336481299047</c:v>
                </c:pt>
                <c:pt idx="17">
                  <c:v>4.949354450578989</c:v>
                </c:pt>
                <c:pt idx="18">
                  <c:v>4.839818973788558</c:v>
                </c:pt>
                <c:pt idx="19">
                  <c:v>4.631865070655569</c:v>
                </c:pt>
                <c:pt idx="20">
                  <c:v>4.611589597792457</c:v>
                </c:pt>
                <c:pt idx="21">
                  <c:v>4.623995905191984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d''assistance'!$R$1</c:f>
              <c:strCache>
                <c:ptCount val="1"/>
                <c:pt idx="0">
                  <c:v>Nouvelle-Écosse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d''assistance'!$R$2:$R$25</c:f>
              <c:numCache>
                <c:formatCode>General</c:formatCode>
                <c:ptCount val="23"/>
                <c:pt idx="0">
                  <c:v>9.825152390118704</c:v>
                </c:pt>
                <c:pt idx="1">
                  <c:v>10.76523055327291</c:v>
                </c:pt>
                <c:pt idx="2">
                  <c:v>11.52059399485928</c:v>
                </c:pt>
                <c:pt idx="3">
                  <c:v>12.2310743641886</c:v>
                </c:pt>
                <c:pt idx="4">
                  <c:v>12.85946215299545</c:v>
                </c:pt>
                <c:pt idx="5">
                  <c:v>12.85596498232923</c:v>
                </c:pt>
                <c:pt idx="6">
                  <c:v>12.71563233445937</c:v>
                </c:pt>
                <c:pt idx="7">
                  <c:v>11.55865431111901</c:v>
                </c:pt>
                <c:pt idx="8">
                  <c:v>10.56770188945566</c:v>
                </c:pt>
                <c:pt idx="9">
                  <c:v>9.98980027808443</c:v>
                </c:pt>
                <c:pt idx="10">
                  <c:v>9.115477140189112</c:v>
                </c:pt>
                <c:pt idx="11">
                  <c:v>8.288746165834482</c:v>
                </c:pt>
                <c:pt idx="12">
                  <c:v>7.621044492029503</c:v>
                </c:pt>
                <c:pt idx="13">
                  <c:v>7.219018584948532</c:v>
                </c:pt>
                <c:pt idx="14">
                  <c:v>6.972619773012123</c:v>
                </c:pt>
                <c:pt idx="15">
                  <c:v>6.50628609247137</c:v>
                </c:pt>
                <c:pt idx="16">
                  <c:v>6.44196303128017</c:v>
                </c:pt>
                <c:pt idx="17">
                  <c:v>5.994398990387817</c:v>
                </c:pt>
                <c:pt idx="18">
                  <c:v>5.664235196507761</c:v>
                </c:pt>
                <c:pt idx="19">
                  <c:v>5.449877255369446</c:v>
                </c:pt>
                <c:pt idx="20">
                  <c:v>5.468949972803761</c:v>
                </c:pt>
                <c:pt idx="21">
                  <c:v>5.495280028535361</c:v>
                </c:pt>
                <c:pt idx="22">
                  <c:v>5.661521979919877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'Taux d''assistance'!$S$1</c:f>
              <c:strCache>
                <c:ptCount val="1"/>
                <c:pt idx="0">
                  <c:v>Nouveau-Brunswick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d''assistance'!$S$2:$S$25</c:f>
              <c:numCache>
                <c:formatCode>General</c:formatCode>
                <c:ptCount val="23"/>
                <c:pt idx="0">
                  <c:v>10.2968779927217</c:v>
                </c:pt>
                <c:pt idx="1">
                  <c:v>10.95881224155722</c:v>
                </c:pt>
                <c:pt idx="2">
                  <c:v>11.89270408458116</c:v>
                </c:pt>
                <c:pt idx="3">
                  <c:v>11.88494279705509</c:v>
                </c:pt>
                <c:pt idx="4">
                  <c:v>11.19003600272453</c:v>
                </c:pt>
                <c:pt idx="5">
                  <c:v>10.27839863765604</c:v>
                </c:pt>
                <c:pt idx="6">
                  <c:v>10.28992666337348</c:v>
                </c:pt>
                <c:pt idx="7">
                  <c:v>10.81301704496997</c:v>
                </c:pt>
                <c:pt idx="8">
                  <c:v>10.20672052101712</c:v>
                </c:pt>
                <c:pt idx="9">
                  <c:v>9.46728883196941</c:v>
                </c:pt>
                <c:pt idx="10">
                  <c:v>8.608176079397765</c:v>
                </c:pt>
                <c:pt idx="11">
                  <c:v>8.111261262647869</c:v>
                </c:pt>
                <c:pt idx="12">
                  <c:v>7.804727567192379</c:v>
                </c:pt>
                <c:pt idx="13">
                  <c:v>7.633210336664749</c:v>
                </c:pt>
                <c:pt idx="14">
                  <c:v>7.292094038597006</c:v>
                </c:pt>
                <c:pt idx="15">
                  <c:v>6.968055819104292</c:v>
                </c:pt>
                <c:pt idx="16">
                  <c:v>6.95976035852171</c:v>
                </c:pt>
                <c:pt idx="17">
                  <c:v>6.625903979477008</c:v>
                </c:pt>
                <c:pt idx="18">
                  <c:v>6.242827054772925</c:v>
                </c:pt>
                <c:pt idx="19">
                  <c:v>6.122333173080711</c:v>
                </c:pt>
                <c:pt idx="20">
                  <c:v>6.296310890792595</c:v>
                </c:pt>
                <c:pt idx="21">
                  <c:v>6.494103304297291</c:v>
                </c:pt>
                <c:pt idx="22">
                  <c:v>6.533612811055368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'Taux d''assistance'!$T$1</c:f>
              <c:strCache>
                <c:ptCount val="1"/>
                <c:pt idx="0">
                  <c:v>Québec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d''assistance'!$T$2:$T$25</c:f>
              <c:numCache>
                <c:formatCode>General</c:formatCode>
                <c:ptCount val="23"/>
                <c:pt idx="0">
                  <c:v>8.908943672366264</c:v>
                </c:pt>
                <c:pt idx="1">
                  <c:v>9.463499589103726</c:v>
                </c:pt>
                <c:pt idx="2">
                  <c:v>10.6955431011053</c:v>
                </c:pt>
                <c:pt idx="3">
                  <c:v>11.69731070717295</c:v>
                </c:pt>
                <c:pt idx="4">
                  <c:v>12.38132207102777</c:v>
                </c:pt>
                <c:pt idx="5">
                  <c:v>12.5983569367995</c:v>
                </c:pt>
                <c:pt idx="6">
                  <c:v>12.75010238338485</c:v>
                </c:pt>
                <c:pt idx="7">
                  <c:v>12.42415595455825</c:v>
                </c:pt>
                <c:pt idx="8">
                  <c:v>11.36052857375663</c:v>
                </c:pt>
                <c:pt idx="9">
                  <c:v>10.33464043952774</c:v>
                </c:pt>
                <c:pt idx="10">
                  <c:v>9.649363650835152</c:v>
                </c:pt>
                <c:pt idx="11">
                  <c:v>8.960912194361602</c:v>
                </c:pt>
                <c:pt idx="12">
                  <c:v>8.673694923538322</c:v>
                </c:pt>
                <c:pt idx="13">
                  <c:v>8.382360030749087</c:v>
                </c:pt>
                <c:pt idx="14">
                  <c:v>8.15690608412285</c:v>
                </c:pt>
                <c:pt idx="15">
                  <c:v>7.91169597741557</c:v>
                </c:pt>
                <c:pt idx="16">
                  <c:v>7.708592263497683</c:v>
                </c:pt>
                <c:pt idx="17">
                  <c:v>7.570569762904992</c:v>
                </c:pt>
                <c:pt idx="18">
                  <c:v>7.360099213165046</c:v>
                </c:pt>
                <c:pt idx="19">
                  <c:v>7.285767580954722</c:v>
                </c:pt>
                <c:pt idx="20">
                  <c:v>7.31776300825159</c:v>
                </c:pt>
                <c:pt idx="21">
                  <c:v>7.16528372579113</c:v>
                </c:pt>
                <c:pt idx="22">
                  <c:v>6.931185695055215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'Taux d''assistance'!$U$1</c:f>
              <c:strCache>
                <c:ptCount val="1"/>
                <c:pt idx="0">
                  <c:v>Ontario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d''assistance'!$U$2:$U$25</c:f>
              <c:numCache>
                <c:formatCode>General</c:formatCode>
                <c:ptCount val="23"/>
                <c:pt idx="0">
                  <c:v>7.40258944923398</c:v>
                </c:pt>
                <c:pt idx="1">
                  <c:v>10.07638395324749</c:v>
                </c:pt>
                <c:pt idx="2">
                  <c:v>12.68965800905725</c:v>
                </c:pt>
                <c:pt idx="3">
                  <c:v>13.65984357303299</c:v>
                </c:pt>
                <c:pt idx="4">
                  <c:v>14.4831921782992</c:v>
                </c:pt>
                <c:pt idx="5">
                  <c:v>13.96969305947499</c:v>
                </c:pt>
                <c:pt idx="6">
                  <c:v>12.4863851010471</c:v>
                </c:pt>
                <c:pt idx="7">
                  <c:v>11.67821519163508</c:v>
                </c:pt>
                <c:pt idx="8">
                  <c:v>10.96184158134986</c:v>
                </c:pt>
                <c:pt idx="9">
                  <c:v>9.036825884662655</c:v>
                </c:pt>
                <c:pt idx="10">
                  <c:v>7.84431925958858</c:v>
                </c:pt>
                <c:pt idx="11">
                  <c:v>6.811237389198541</c:v>
                </c:pt>
                <c:pt idx="12">
                  <c:v>6.500891414408097</c:v>
                </c:pt>
                <c:pt idx="13">
                  <c:v>6.3000927017647</c:v>
                </c:pt>
                <c:pt idx="14">
                  <c:v>6.216500739134538</c:v>
                </c:pt>
                <c:pt idx="15">
                  <c:v>6.196525768753901</c:v>
                </c:pt>
                <c:pt idx="16">
                  <c:v>6.251098755010687</c:v>
                </c:pt>
                <c:pt idx="17">
                  <c:v>6.298792052923215</c:v>
                </c:pt>
                <c:pt idx="18">
                  <c:v>6.319482014140715</c:v>
                </c:pt>
                <c:pt idx="19">
                  <c:v>6.748762034868245</c:v>
                </c:pt>
                <c:pt idx="20">
                  <c:v>7.341996065707409</c:v>
                </c:pt>
                <c:pt idx="21">
                  <c:v>7.535864432953262</c:v>
                </c:pt>
                <c:pt idx="22">
                  <c:v>7.740666441077231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'Taux d''assistance'!$V$1</c:f>
              <c:strCache>
                <c:ptCount val="1"/>
                <c:pt idx="0">
                  <c:v>Manitoba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d''assistance'!$V$2:$V$25</c:f>
              <c:numCache>
                <c:formatCode>General</c:formatCode>
                <c:ptCount val="23"/>
                <c:pt idx="0">
                  <c:v>6.970129504797826</c:v>
                </c:pt>
                <c:pt idx="1">
                  <c:v>7.453160472677982</c:v>
                </c:pt>
                <c:pt idx="2">
                  <c:v>8.396994104459022</c:v>
                </c:pt>
                <c:pt idx="3">
                  <c:v>9.099971459180422</c:v>
                </c:pt>
                <c:pt idx="4">
                  <c:v>9.191753566307747</c:v>
                </c:pt>
                <c:pt idx="5">
                  <c:v>8.726807893459195</c:v>
                </c:pt>
                <c:pt idx="6">
                  <c:v>8.7490223630314</c:v>
                </c:pt>
                <c:pt idx="7">
                  <c:v>8.058378931261313</c:v>
                </c:pt>
                <c:pt idx="8">
                  <c:v>7.402595286776744</c:v>
                </c:pt>
                <c:pt idx="9">
                  <c:v>6.961960536729662</c:v>
                </c:pt>
                <c:pt idx="10">
                  <c:v>6.387893478596521</c:v>
                </c:pt>
                <c:pt idx="11">
                  <c:v>6.084083033151716</c:v>
                </c:pt>
                <c:pt idx="12">
                  <c:v>6.014607189106856</c:v>
                </c:pt>
                <c:pt idx="13">
                  <c:v>5.957875137259895</c:v>
                </c:pt>
                <c:pt idx="14">
                  <c:v>5.993336356288075</c:v>
                </c:pt>
                <c:pt idx="15">
                  <c:v>5.977708741294778</c:v>
                </c:pt>
                <c:pt idx="16">
                  <c:v>5.873570741624524</c:v>
                </c:pt>
                <c:pt idx="17">
                  <c:v>5.675481429397821</c:v>
                </c:pt>
                <c:pt idx="18">
                  <c:v>5.494493794993797</c:v>
                </c:pt>
                <c:pt idx="19">
                  <c:v>5.402245672501934</c:v>
                </c:pt>
                <c:pt idx="20">
                  <c:v>5.597020955792528</c:v>
                </c:pt>
                <c:pt idx="21">
                  <c:v>5.721680019513647</c:v>
                </c:pt>
                <c:pt idx="22">
                  <c:v>5.809317350223586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'Taux d''assistance'!$W$1</c:f>
              <c:strCache>
                <c:ptCount val="1"/>
                <c:pt idx="0">
                  <c:v>Saskatchewan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</a:schemeClr>
              </a:solidFill>
              <a:ln w="9525" cap="flat" cmpd="sng" algn="ctr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d''assistance'!$W$2:$W$25</c:f>
              <c:numCache>
                <c:formatCode>General</c:formatCode>
                <c:ptCount val="23"/>
                <c:pt idx="0">
                  <c:v>6.226994076874026</c:v>
                </c:pt>
                <c:pt idx="1">
                  <c:v>6.196843787315966</c:v>
                </c:pt>
                <c:pt idx="2">
                  <c:v>7.01334742195619</c:v>
                </c:pt>
                <c:pt idx="3">
                  <c:v>7.907732301231265</c:v>
                </c:pt>
                <c:pt idx="4">
                  <c:v>9.619491799122785</c:v>
                </c:pt>
                <c:pt idx="5">
                  <c:v>9.5585429044826</c:v>
                </c:pt>
                <c:pt idx="6">
                  <c:v>9.424118626810641</c:v>
                </c:pt>
                <c:pt idx="7">
                  <c:v>9.092403417640184</c:v>
                </c:pt>
                <c:pt idx="8">
                  <c:v>8.339823057712724</c:v>
                </c:pt>
                <c:pt idx="9">
                  <c:v>7.673277608798998</c:v>
                </c:pt>
                <c:pt idx="10">
                  <c:v>7.416897039983818</c:v>
                </c:pt>
                <c:pt idx="11">
                  <c:v>7.136821899379014</c:v>
                </c:pt>
                <c:pt idx="12">
                  <c:v>6.601460087642914</c:v>
                </c:pt>
                <c:pt idx="13">
                  <c:v>6.264387779733763</c:v>
                </c:pt>
                <c:pt idx="14">
                  <c:v>6.093637325057907</c:v>
                </c:pt>
                <c:pt idx="15">
                  <c:v>5.756453551802763</c:v>
                </c:pt>
                <c:pt idx="16">
                  <c:v>5.58119693567404</c:v>
                </c:pt>
                <c:pt idx="17">
                  <c:v>5.334321257446067</c:v>
                </c:pt>
                <c:pt idx="18">
                  <c:v>4.80744288999948</c:v>
                </c:pt>
                <c:pt idx="19">
                  <c:v>4.606069245468091</c:v>
                </c:pt>
                <c:pt idx="20">
                  <c:v>4.771090820950949</c:v>
                </c:pt>
                <c:pt idx="21">
                  <c:v>4.866855250962457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'Taux d''assistance'!$X$1</c:f>
              <c:strCache>
                <c:ptCount val="1"/>
                <c:pt idx="0">
                  <c:v>Alberta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>
                  <a:lumMod val="60000"/>
                </a:schemeClr>
              </a:solidFill>
              <a:ln w="9525" cap="flat" cmpd="sng" algn="ctr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d''assistance'!$X$2:$X$25</c:f>
              <c:numCache>
                <c:formatCode>General</c:formatCode>
                <c:ptCount val="23"/>
                <c:pt idx="0">
                  <c:v>6.40507998601902</c:v>
                </c:pt>
                <c:pt idx="1">
                  <c:v>6.636282156410306</c:v>
                </c:pt>
                <c:pt idx="2">
                  <c:v>7.870494215207651</c:v>
                </c:pt>
                <c:pt idx="3">
                  <c:v>8.101329444695196</c:v>
                </c:pt>
                <c:pt idx="4">
                  <c:v>6.21608756177237</c:v>
                </c:pt>
                <c:pt idx="5">
                  <c:v>5.163044577791624</c:v>
                </c:pt>
                <c:pt idx="6">
                  <c:v>4.93599776043079</c:v>
                </c:pt>
                <c:pt idx="7">
                  <c:v>4.280707806411653</c:v>
                </c:pt>
                <c:pt idx="8">
                  <c:v>3.759084773869231</c:v>
                </c:pt>
                <c:pt idx="9">
                  <c:v>3.562417734294797</c:v>
                </c:pt>
                <c:pt idx="10">
                  <c:v>3.327486481854835</c:v>
                </c:pt>
                <c:pt idx="11">
                  <c:v>3.093854440336291</c:v>
                </c:pt>
                <c:pt idx="12">
                  <c:v>2.975606787088571</c:v>
                </c:pt>
                <c:pt idx="13">
                  <c:v>3.094943338729645</c:v>
                </c:pt>
                <c:pt idx="14">
                  <c:v>3.14727129168628</c:v>
                </c:pt>
                <c:pt idx="15">
                  <c:v>2.968098315234873</c:v>
                </c:pt>
                <c:pt idx="16">
                  <c:v>2.732015076289402</c:v>
                </c:pt>
                <c:pt idx="17">
                  <c:v>2.67199712109764</c:v>
                </c:pt>
                <c:pt idx="18">
                  <c:v>2.680235773888609</c:v>
                </c:pt>
                <c:pt idx="19">
                  <c:v>2.930480712411012</c:v>
                </c:pt>
                <c:pt idx="20">
                  <c:v>3.377354710439083</c:v>
                </c:pt>
                <c:pt idx="21">
                  <c:v>3.330973686738441</c:v>
                </c:pt>
                <c:pt idx="22">
                  <c:v>3.103173454587787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'Taux d''assistance'!$Y$1</c:f>
              <c:strCache>
                <c:ptCount val="1"/>
                <c:pt idx="0">
                  <c:v>Colombie-Britannique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>
                  <a:lumMod val="60000"/>
                </a:schemeClr>
              </a:solidFill>
              <a:ln w="9525" cap="flat" cmpd="sng" algn="ctr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'Taux d''assistance'!$O$2:$O$25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'Taux d''assistance'!$Y$2:$Y$25</c:f>
              <c:numCache>
                <c:formatCode>General</c:formatCode>
                <c:ptCount val="23"/>
                <c:pt idx="0">
                  <c:v>7.509295360402721</c:v>
                </c:pt>
                <c:pt idx="1">
                  <c:v>8.283263157573124</c:v>
                </c:pt>
                <c:pt idx="2">
                  <c:v>9.220977608508258</c:v>
                </c:pt>
                <c:pt idx="3">
                  <c:v>10.37032950254495</c:v>
                </c:pt>
                <c:pt idx="4">
                  <c:v>10.99962473698917</c:v>
                </c:pt>
                <c:pt idx="5">
                  <c:v>11.33318597870221</c:v>
                </c:pt>
                <c:pt idx="6">
                  <c:v>10.91828084451235</c:v>
                </c:pt>
                <c:pt idx="7">
                  <c:v>9.31212597822751</c:v>
                </c:pt>
                <c:pt idx="8">
                  <c:v>8.560729910200322</c:v>
                </c:pt>
                <c:pt idx="9">
                  <c:v>7.878769489537216</c:v>
                </c:pt>
                <c:pt idx="10">
                  <c:v>7.471638115912154</c:v>
                </c:pt>
                <c:pt idx="11">
                  <c:v>7.146637445779497</c:v>
                </c:pt>
                <c:pt idx="12">
                  <c:v>6.788399963406826</c:v>
                </c:pt>
                <c:pt idx="13">
                  <c:v>5.067318754287529</c:v>
                </c:pt>
                <c:pt idx="14">
                  <c:v>4.601992096431457</c:v>
                </c:pt>
                <c:pt idx="15">
                  <c:v>4.131777298645058</c:v>
                </c:pt>
                <c:pt idx="16">
                  <c:v>3.853526644800468</c:v>
                </c:pt>
                <c:pt idx="17">
                  <c:v>3.768679460739061</c:v>
                </c:pt>
                <c:pt idx="18">
                  <c:v>3.915412894423035</c:v>
                </c:pt>
                <c:pt idx="19">
                  <c:v>4.271584322461754</c:v>
                </c:pt>
                <c:pt idx="20">
                  <c:v>4.719904798914543</c:v>
                </c:pt>
                <c:pt idx="21">
                  <c:v>4.845792214448509</c:v>
                </c:pt>
                <c:pt idx="22">
                  <c:v>4.719856806839591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131506664"/>
        <c:axId val="2131513144"/>
      </c:lineChart>
      <c:catAx>
        <c:axId val="2131506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513144"/>
        <c:crosses val="autoZero"/>
        <c:auto val="1"/>
        <c:lblAlgn val="ctr"/>
        <c:lblOffset val="100"/>
        <c:noMultiLvlLbl val="0"/>
      </c:catAx>
      <c:valAx>
        <c:axId val="2131513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Taux d'assistance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5066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731662</xdr:colOff>
      <xdr:row>25</xdr:row>
      <xdr:rowOff>95603</xdr:rowOff>
    </xdr:from>
    <xdr:to>
      <xdr:col>16</xdr:col>
      <xdr:colOff>146756</xdr:colOff>
      <xdr:row>42</xdr:row>
      <xdr:rowOff>76552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Deault-Picard" refreshedDate="41835.670783217596" createdVersion="5" refreshedVersion="5" minRefreshableVersion="3" recordCount="23">
  <cacheSource type="worksheet">
    <worksheetSource ref="A1:M24" sheet="Taux d'assistance"/>
  </cacheSource>
  <cacheFields count="13">
    <cacheField name="Année" numFmtId="0">
      <sharedItems containsSemiMixedTypes="0" containsString="0" containsNumber="1" containsInteger="1" minValue="1990" maxValue="2012" count="23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TNL" numFmtId="164">
      <sharedItems containsSemiMixedTypes="0" containsString="0" containsNumber="1" minValue="8.6166982146991131" maxValue="14.668086573515881"/>
    </cacheField>
    <cacheField name="IPE" numFmtId="164">
      <sharedItems containsString="0" containsBlank="1" containsNumber="1" minValue="4.6115895977924577" maxValue="11.292714044343299" count="23">
        <n v="7.5837742504409169"/>
        <n v="9.0941197245276353"/>
        <n v="10.385861146317421"/>
        <n v="10.968825900357793"/>
        <n v="11.292714044343299"/>
        <n v="10.607628938296108"/>
        <n v="9.8978909878433594"/>
        <n v="9.4579417154341794"/>
        <n v="9.3305737454619475"/>
        <n v="8.2935581056836263"/>
        <n v="7.1919314989677465"/>
        <n v="6.5208922613099372"/>
        <n v="6.2684771835901429"/>
        <n v="5.8392430986916715"/>
        <n v="5.9969761725777708"/>
        <n v="5.8272597522147809"/>
        <n v="5.4353364812990455"/>
        <n v="4.9493544505789888"/>
        <n v="4.8398189737885593"/>
        <n v="4.6318650706555689"/>
        <n v="4.6115895977924577"/>
        <n v="4.6239959051919852"/>
        <m/>
      </sharedItems>
    </cacheField>
    <cacheField name="N-É" numFmtId="164">
      <sharedItems containsSemiMixedTypes="0" containsString="0" containsNumber="1" minValue="5.4498772553694455" maxValue="12.859462152995452"/>
    </cacheField>
    <cacheField name="NB" numFmtId="164">
      <sharedItems containsSemiMixedTypes="0" containsString="0" containsNumber="1" minValue="6.1223331730807118" maxValue="11.892704084581155"/>
    </cacheField>
    <cacheField name="QC" numFmtId="164">
      <sharedItems containsSemiMixedTypes="0" containsString="0" containsNumber="1" minValue="6.9311856950552153" maxValue="12.750102383384855"/>
    </cacheField>
    <cacheField name="ONT" numFmtId="164">
      <sharedItems containsSemiMixedTypes="0" containsString="0" containsNumber="1" minValue="6.1965257687539017" maxValue="14.483192178299195"/>
    </cacheField>
    <cacheField name="MAN" numFmtId="164">
      <sharedItems containsSemiMixedTypes="0" containsString="0" containsNumber="1" minValue="5.4022456725019339" maxValue="9.1917535663077459"/>
    </cacheField>
    <cacheField name="Sask" numFmtId="164">
      <sharedItems containsString="0" containsBlank="1" containsNumber="1" minValue="4.6060692454680909" maxValue="9.6194917991227857" count="23">
        <n v="6.2269940768740257"/>
        <n v="6.1968437873159656"/>
        <n v="7.0133474219561895"/>
        <n v="7.9077323012312641"/>
        <n v="9.6194917991227857"/>
        <n v="9.5585429044826"/>
        <n v="9.4241186268106425"/>
        <n v="9.0924034176401829"/>
        <n v="8.3398230577127261"/>
        <n v="7.6732776087989993"/>
        <n v="7.4168970399838177"/>
        <n v="7.1368218993790142"/>
        <n v="6.6014600876429137"/>
        <n v="6.2643877797337639"/>
        <n v="6.093637325057907"/>
        <n v="5.7564535518027631"/>
        <n v="5.581196935674039"/>
        <n v="5.3343212574460681"/>
        <n v="4.8074428899994812"/>
        <n v="4.6060692454680909"/>
        <n v="4.7710908209509491"/>
        <n v="4.866855250962459"/>
        <m/>
      </sharedItems>
    </cacheField>
    <cacheField name="Alb" numFmtId="164">
      <sharedItems containsSemiMixedTypes="0" containsString="0" containsNumber="1" minValue="2.6719971210976388" maxValue="8.1013294446951996"/>
    </cacheField>
    <cacheField name="CB" numFmtId="164">
      <sharedItems containsSemiMixedTypes="0" containsString="0" containsNumber="1" minValue="3.7686794607390612" maxValue="11.333185978702209"/>
    </cacheField>
    <cacheField name="Total prov." numFmtId="164">
      <sharedItems containsSemiMixedTypes="0" containsString="0" containsNumber="1" minValue="5.7805824547066953" maxValue="12.176952222138478"/>
    </cacheField>
    <cacheField name="Moyenne prov." numFmtId="164">
      <sharedItems containsSemiMixedTypes="0" containsString="0" containsNumber="1" minValue="5.6297751927640682" maxValue="11.119711339340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n v="9.1596630620810977"/>
    <x v="0"/>
    <n v="9.8251523901187046"/>
    <n v="10.296877992721701"/>
    <n v="8.9089436723662647"/>
    <n v="7.4025894492339797"/>
    <n v="6.9701295047978249"/>
    <x v="0"/>
    <n v="6.4050799860190191"/>
    <n v="7.5092953604027208"/>
    <n v="7.8401964154025654"/>
    <n v="8.0288499745056257"/>
  </r>
  <r>
    <x v="1"/>
    <n v="9.8871943654444472"/>
    <x v="1"/>
    <n v="10.765230553272906"/>
    <n v="10.958812241557219"/>
    <n v="9.4634995891037246"/>
    <n v="10.076383953247486"/>
    <n v="7.4531604726779817"/>
    <x v="1"/>
    <n v="6.6362821564103056"/>
    <n v="8.2832631575731259"/>
    <n v="9.1790155423972735"/>
    <n v="8.8814790001130799"/>
  </r>
  <r>
    <x v="2"/>
    <n v="10.824092260426299"/>
    <x v="2"/>
    <n v="11.520593994859277"/>
    <n v="11.892704084581155"/>
    <n v="10.69554310110529"/>
    <n v="12.689658009057247"/>
    <n v="8.3969941044590222"/>
    <x v="2"/>
    <n v="7.8704942152076507"/>
    <n v="9.2209776085082584"/>
    <n v="10.835134019034449"/>
    <n v="10.051026594647784"/>
  </r>
  <r>
    <x v="3"/>
    <n v="12.106086154329057"/>
    <x v="3"/>
    <n v="12.231074364188604"/>
    <n v="11.884942797055091"/>
    <n v="11.697310707172957"/>
    <n v="13.659843573032985"/>
    <n v="9.0999714591804235"/>
    <x v="3"/>
    <n v="8.1013294446951996"/>
    <n v="10.37032950254495"/>
    <n v="11.719411348265526"/>
    <n v="10.802744620378832"/>
  </r>
  <r>
    <x v="4"/>
    <n v="12.963429279820245"/>
    <x v="4"/>
    <n v="12.859462152995452"/>
    <n v="11.190036002724531"/>
    <n v="12.381322071027769"/>
    <n v="14.483192178299195"/>
    <n v="9.1917535663077459"/>
    <x v="4"/>
    <n v="6.2160875617723699"/>
    <n v="10.999624736989171"/>
    <n v="12.176952222138478"/>
    <n v="11.119711339340258"/>
  </r>
  <r>
    <x v="5"/>
    <n v="14.023958456272867"/>
    <x v="5"/>
    <n v="12.85596498232923"/>
    <n v="10.278398637656039"/>
    <n v="12.598356936799499"/>
    <n v="13.969693059474986"/>
    <n v="8.7268078934591955"/>
    <x v="5"/>
    <n v="5.1630445777916254"/>
    <n v="11.333185978702209"/>
    <n v="11.952636186778754"/>
    <n v="10.911558236526435"/>
  </r>
  <r>
    <x v="6"/>
    <n v="14.402870528057891"/>
    <x v="6"/>
    <n v="12.715632334459364"/>
    <n v="10.289926663373485"/>
    <n v="12.750102383384855"/>
    <n v="12.486385101047095"/>
    <n v="8.7490223630314041"/>
    <x v="6"/>
    <n v="4.9359977604307899"/>
    <n v="10.918280844512346"/>
    <n v="11.349825527052811"/>
    <n v="10.657022759295122"/>
  </r>
  <r>
    <x v="7"/>
    <n v="14.668086573515881"/>
    <x v="7"/>
    <n v="11.558654311119007"/>
    <n v="10.813017044969968"/>
    <n v="12.424155954558254"/>
    <n v="11.678215191635083"/>
    <n v="8.0583789312613145"/>
    <x v="7"/>
    <n v="4.2807078064116535"/>
    <n v="9.3121259782275096"/>
    <n v="10.625486443092175"/>
    <n v="10.134368692477304"/>
  </r>
  <r>
    <x v="8"/>
    <n v="13.487288268424958"/>
    <x v="8"/>
    <n v="10.567701889455659"/>
    <n v="10.206720521017122"/>
    <n v="11.360528573756632"/>
    <n v="10.961841581349862"/>
    <n v="7.4025952867767453"/>
    <x v="8"/>
    <n v="3.7590847738692315"/>
    <n v="8.5607299102003225"/>
    <n v="9.8159685748689078"/>
    <n v="9.3976887608025201"/>
  </r>
  <r>
    <x v="9"/>
    <n v="12.698719200115434"/>
    <x v="9"/>
    <n v="9.9898002780844273"/>
    <n v="9.4672888319694106"/>
    <n v="10.334640439527741"/>
    <n v="9.0368258846626563"/>
    <n v="6.961960536729662"/>
    <x v="9"/>
    <n v="3.5624177342947974"/>
    <n v="7.8787694895372145"/>
    <n v="8.6284786222468899"/>
    <n v="8.5897258109403971"/>
  </r>
  <r>
    <x v="10"/>
    <n v="12.75517553496832"/>
    <x v="10"/>
    <n v="9.1154771401891121"/>
    <n v="8.6081760793977651"/>
    <n v="9.6493636508351539"/>
    <n v="7.8443192595885822"/>
    <n v="6.3878934785965207"/>
    <x v="10"/>
    <n v="3.3274864818548351"/>
    <n v="7.4716381159121532"/>
    <n v="7.8438255336488334"/>
    <n v="7.9768358280294009"/>
  </r>
  <r>
    <x v="11"/>
    <n v="11.857067755607764"/>
    <x v="11"/>
    <n v="8.2887461658344836"/>
    <n v="8.1112612626478722"/>
    <n v="8.960912194361601"/>
    <n v="6.8112373891985412"/>
    <n v="6.0840830331517157"/>
    <x v="11"/>
    <n v="3.0938544403362909"/>
    <n v="7.146637445779497"/>
    <n v="7.132397453677422"/>
    <n v="7.4011513847606718"/>
  </r>
  <r>
    <x v="12"/>
    <n v="11.458418059472804"/>
    <x v="12"/>
    <n v="7.6210444920295028"/>
    <n v="7.8047275671923799"/>
    <n v="8.6736949235383189"/>
    <n v="6.5008914144080974"/>
    <n v="6.0146071891068562"/>
    <x v="12"/>
    <n v="2.9756067870885716"/>
    <n v="6.7883999634068246"/>
    <n v="6.821306954157806"/>
    <n v="7.0707327667476418"/>
  </r>
  <r>
    <x v="13"/>
    <n v="11.306415609247733"/>
    <x v="13"/>
    <n v="7.2190185849485315"/>
    <n v="7.6332103366647504"/>
    <n v="8.3823600307490853"/>
    <n v="6.300092701764699"/>
    <n v="5.9578751372598946"/>
    <x v="13"/>
    <n v="3.094943338729645"/>
    <n v="5.0673187542875286"/>
    <n v="6.4242163225486824"/>
    <n v="6.7064865372077307"/>
  </r>
  <r>
    <x v="14"/>
    <n v="11.056325682851545"/>
    <x v="14"/>
    <n v="6.9726197730121218"/>
    <n v="7.292094038597007"/>
    <n v="8.1569060841228502"/>
    <n v="6.2165007391345375"/>
    <n v="5.9933363562880748"/>
    <x v="14"/>
    <n v="3.1472712916862795"/>
    <n v="4.6019920964314567"/>
    <n v="6.255713997942582"/>
    <n v="6.5527659559759552"/>
  </r>
  <r>
    <x v="15"/>
    <n v="10.870563566754557"/>
    <x v="15"/>
    <n v="6.5062860924713686"/>
    <n v="6.9680558191042934"/>
    <n v="7.9116959774155697"/>
    <n v="6.1965257687539017"/>
    <n v="5.9777087412947774"/>
    <x v="15"/>
    <n v="2.9680983152348728"/>
    <n v="4.1317772986450594"/>
    <n v="6.065802758676087"/>
    <n v="6.3114424883691944"/>
  </r>
  <r>
    <x v="16"/>
    <n v="10.386218809719738"/>
    <x v="16"/>
    <n v="6.4419630312801681"/>
    <n v="6.9597603585217094"/>
    <n v="7.7085922634976836"/>
    <n v="6.2510987550106858"/>
    <n v="5.8735707416245235"/>
    <x v="16"/>
    <n v="2.732015076289402"/>
    <n v="3.8535266448004677"/>
    <n v="5.9466177027606646"/>
    <n v="6.1223279097717462"/>
  </r>
  <r>
    <x v="17"/>
    <n v="9.9300172388204544"/>
    <x v="17"/>
    <n v="5.9943989903878174"/>
    <n v="6.6259039794770098"/>
    <n v="7.5705697629049915"/>
    <n v="6.2987920529232149"/>
    <n v="5.6754814293978209"/>
    <x v="17"/>
    <n v="2.6719971210976388"/>
    <n v="3.7686794607390612"/>
    <n v="5.8613911189314587"/>
    <n v="5.8819515743773056"/>
  </r>
  <r>
    <x v="18"/>
    <n v="9.2081220358470031"/>
    <x v="18"/>
    <n v="5.6642351965077617"/>
    <n v="6.242827054772925"/>
    <n v="7.3600992131650465"/>
    <n v="6.3194820141407151"/>
    <n v="5.4944937949937955"/>
    <x v="18"/>
    <n v="2.6802357738886093"/>
    <n v="3.9154128944230355"/>
    <n v="5.7805824547066953"/>
    <n v="5.6532169841526931"/>
  </r>
  <r>
    <x v="19"/>
    <n v="8.8487668598692029"/>
    <x v="19"/>
    <n v="5.4498772553694455"/>
    <n v="6.1223331730807118"/>
    <n v="7.2857675809547207"/>
    <n v="6.7487620348682444"/>
    <n v="5.4022456725019339"/>
    <x v="19"/>
    <n v="2.9304807124110122"/>
    <n v="4.271584322461754"/>
    <n v="5.9735651713100539"/>
    <n v="5.6297751927640682"/>
  </r>
  <r>
    <x v="20"/>
    <n v="9.0169959280119407"/>
    <x v="20"/>
    <n v="5.4689499728037614"/>
    <n v="6.2963108907925953"/>
    <n v="7.3177630082515899"/>
    <n v="7.3419960657074101"/>
    <n v="5.5970209557925275"/>
    <x v="20"/>
    <n v="3.3773547104390826"/>
    <n v="4.7199047989145431"/>
    <n v="6.3371017451043601"/>
    <n v="5.8518976749456861"/>
  </r>
  <r>
    <x v="21"/>
    <n v="8.896106682808826"/>
    <x v="21"/>
    <n v="5.4952800285353609"/>
    <n v="6.4941033042972922"/>
    <n v="7.165283725791129"/>
    <n v="7.5358644329532618"/>
    <n v="5.7216800195136468"/>
    <x v="21"/>
    <n v="3.3309736867384414"/>
    <n v="4.845792214448509"/>
    <n v="6.3964130760840039"/>
    <n v="5.8975935251240905"/>
  </r>
  <r>
    <x v="22"/>
    <n v="8.6166982146991131"/>
    <x v="22"/>
    <n v="5.6615219799198782"/>
    <n v="6.5336128110553675"/>
    <n v="6.9311856950552153"/>
    <n v="7.7406664410772308"/>
    <n v="5.8093173502235862"/>
    <x v="22"/>
    <n v="3.1031734545877865"/>
    <n v="4.7198568068395916"/>
    <n v="6.203762108210892"/>
    <n v="6.13950409418222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7">
  <location ref="O1:Y25" firstHeaderRow="0" firstDataRow="1" firstDataCol="1"/>
  <pivotFields count="13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numFmtId="164" showAll="0"/>
    <pivotField dataField="1" numFmtId="164" showAll="0">
      <items count="24">
        <item x="20"/>
        <item x="21"/>
        <item x="19"/>
        <item x="18"/>
        <item x="17"/>
        <item x="16"/>
        <item x="15"/>
        <item x="13"/>
        <item x="14"/>
        <item x="12"/>
        <item x="11"/>
        <item x="10"/>
        <item x="0"/>
        <item x="9"/>
        <item x="1"/>
        <item x="8"/>
        <item x="7"/>
        <item x="6"/>
        <item x="2"/>
        <item x="5"/>
        <item x="3"/>
        <item x="4"/>
        <item x="22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>
      <items count="24">
        <item x="19"/>
        <item x="20"/>
        <item x="18"/>
        <item x="21"/>
        <item x="17"/>
        <item x="16"/>
        <item x="15"/>
        <item x="14"/>
        <item x="1"/>
        <item x="0"/>
        <item x="13"/>
        <item x="12"/>
        <item x="2"/>
        <item x="11"/>
        <item x="10"/>
        <item x="9"/>
        <item x="3"/>
        <item x="8"/>
        <item x="7"/>
        <item x="6"/>
        <item x="5"/>
        <item x="4"/>
        <item x="22"/>
        <item t="default"/>
      </items>
    </pivotField>
    <pivotField dataField="1" numFmtId="164" showAll="0"/>
    <pivotField dataField="1" numFmtId="164" showAll="0"/>
    <pivotField numFmtId="164" showAll="0"/>
    <pivotField numFmtId="164" showAll="0" defaultSubtota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Terre-Neuve &amp; Labrador" fld="1" baseField="0" baseItem="22"/>
    <dataField name="Île du Prince Édouard" fld="2" baseField="0" baseItem="22"/>
    <dataField name="Nouvelle-Écosse" fld="3" baseField="0" baseItem="22"/>
    <dataField name="Nouveau-Brunswick" fld="4" baseField="0" baseItem="22"/>
    <dataField name="Québec" fld="5" baseField="0" baseItem="22"/>
    <dataField name="Ontario" fld="6" baseField="0" baseItem="22"/>
    <dataField name="Manitoba" fld="7" baseField="0" baseItem="22"/>
    <dataField name="Saskatchewan" fld="8" baseField="0" baseItem="22"/>
    <dataField name="Alberta" fld="9" baseField="0" baseItem="22"/>
    <dataField name="Colombie-Britannique" fld="10" baseField="0" baseItem="22"/>
  </dataFields>
  <chartFormats count="10">
    <chartFormat chart="0" format="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D34" sqref="D34"/>
    </sheetView>
  </sheetViews>
  <sheetFormatPr baseColWidth="10" defaultRowHeight="14" x14ac:dyDescent="0"/>
  <sheetData>
    <row r="1" spans="1:12" ht="15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14</v>
      </c>
    </row>
    <row r="3" spans="1:12">
      <c r="A3" s="11">
        <v>1990</v>
      </c>
      <c r="B3" s="12">
        <v>47900</v>
      </c>
      <c r="C3" s="12">
        <v>8600</v>
      </c>
      <c r="D3" s="12">
        <v>78400</v>
      </c>
      <c r="E3" s="12">
        <v>67200</v>
      </c>
      <c r="F3" s="12">
        <v>555900</v>
      </c>
      <c r="G3" s="12">
        <v>675700</v>
      </c>
      <c r="H3" s="12">
        <v>66900</v>
      </c>
      <c r="I3" s="12">
        <v>54100</v>
      </c>
      <c r="J3" s="12">
        <v>148800</v>
      </c>
      <c r="K3" s="12">
        <v>216000</v>
      </c>
      <c r="L3" s="13">
        <f>B3+C3+D3+E3+F3+G3+H3+I3+J3+K3</f>
        <v>1919500</v>
      </c>
    </row>
    <row r="4" spans="1:12">
      <c r="A4" s="11">
        <v>1991</v>
      </c>
      <c r="B4" s="12">
        <v>51800</v>
      </c>
      <c r="C4" s="12">
        <v>10300</v>
      </c>
      <c r="D4" s="12">
        <v>86200</v>
      </c>
      <c r="E4" s="12">
        <v>71900</v>
      </c>
      <c r="F4" s="12">
        <v>594900</v>
      </c>
      <c r="G4" s="12">
        <v>929900</v>
      </c>
      <c r="H4" s="12">
        <v>71700</v>
      </c>
      <c r="I4" s="12">
        <v>53400</v>
      </c>
      <c r="J4" s="12">
        <v>156600</v>
      </c>
      <c r="K4" s="12">
        <v>244000</v>
      </c>
      <c r="L4" s="13">
        <f t="shared" ref="L4:L27" si="0">B4+C4+D4+E4+F4+G4+H4+I4+J4+K4</f>
        <v>2270700</v>
      </c>
    </row>
    <row r="5" spans="1:12">
      <c r="A5" s="11">
        <v>1992</v>
      </c>
      <c r="B5" s="12">
        <v>56652</v>
      </c>
      <c r="C5" s="12">
        <v>11800</v>
      </c>
      <c r="D5" s="12">
        <v>92600</v>
      </c>
      <c r="E5" s="12">
        <v>78200</v>
      </c>
      <c r="F5" s="12">
        <v>674900</v>
      </c>
      <c r="G5" s="12">
        <v>1184700</v>
      </c>
      <c r="H5" s="12">
        <v>80900</v>
      </c>
      <c r="I5" s="12">
        <v>60400</v>
      </c>
      <c r="J5" s="12">
        <v>188300</v>
      </c>
      <c r="K5" s="12">
        <v>279300</v>
      </c>
      <c r="L5" s="13">
        <f t="shared" si="0"/>
        <v>2707752</v>
      </c>
    </row>
    <row r="6" spans="1:12">
      <c r="A6" s="11">
        <v>1993</v>
      </c>
      <c r="B6" s="12">
        <v>63252</v>
      </c>
      <c r="C6" s="12">
        <v>12600</v>
      </c>
      <c r="D6" s="12">
        <v>98700</v>
      </c>
      <c r="E6" s="12">
        <v>78100</v>
      </c>
      <c r="F6" s="12">
        <v>741400</v>
      </c>
      <c r="G6" s="12">
        <v>1287000</v>
      </c>
      <c r="H6" s="12">
        <v>88000</v>
      </c>
      <c r="I6" s="12">
        <v>68200</v>
      </c>
      <c r="J6" s="12">
        <v>196000</v>
      </c>
      <c r="K6" s="12">
        <v>323300</v>
      </c>
      <c r="L6" s="13">
        <f t="shared" si="0"/>
        <v>2956552</v>
      </c>
    </row>
    <row r="7" spans="1:12">
      <c r="A7" s="11">
        <v>1994</v>
      </c>
      <c r="B7" s="12">
        <v>66925</v>
      </c>
      <c r="C7" s="12">
        <v>13100</v>
      </c>
      <c r="D7" s="42">
        <v>104000</v>
      </c>
      <c r="E7" s="12">
        <f>'F. de travail'!B3+'F. de travail'!C3+'F. de travail'!D3</f>
        <v>73600</v>
      </c>
      <c r="F7" s="12">
        <v>787200</v>
      </c>
      <c r="G7" s="12">
        <v>1379300</v>
      </c>
      <c r="H7" s="12">
        <v>89300</v>
      </c>
      <c r="I7" s="12">
        <v>83100</v>
      </c>
      <c r="J7" s="12">
        <v>152000</v>
      </c>
      <c r="K7" s="12">
        <v>353500</v>
      </c>
      <c r="L7" s="13">
        <f t="shared" si="0"/>
        <v>3102025</v>
      </c>
    </row>
    <row r="8" spans="1:12">
      <c r="A8" s="11">
        <v>1995</v>
      </c>
      <c r="B8" s="12">
        <v>71295</v>
      </c>
      <c r="C8" s="12">
        <v>12400</v>
      </c>
      <c r="D8" s="12">
        <v>104000</v>
      </c>
      <c r="E8" s="12">
        <f>'F. de travail'!B4+'F. de travail'!C4+'F. de travail'!D4</f>
        <v>67600</v>
      </c>
      <c r="F8" s="12">
        <v>802200</v>
      </c>
      <c r="G8" s="12">
        <v>1344600</v>
      </c>
      <c r="H8" s="12">
        <v>85200</v>
      </c>
      <c r="I8" s="12">
        <v>82900</v>
      </c>
      <c r="J8" s="12">
        <f>'F. de travail'!B33+'F. de travail'!C33</f>
        <v>127600</v>
      </c>
      <c r="K8" s="12">
        <v>374300</v>
      </c>
      <c r="L8" s="13">
        <f t="shared" si="0"/>
        <v>3072095</v>
      </c>
    </row>
    <row r="9" spans="1:12">
      <c r="A9" s="11">
        <v>1996</v>
      </c>
      <c r="B9" s="14">
        <v>71971</v>
      </c>
      <c r="C9" s="14">
        <v>11700</v>
      </c>
      <c r="D9" s="12">
        <v>103100</v>
      </c>
      <c r="E9" s="12">
        <f>'F. de travail'!B5+'F. de travail'!C5+'F. de travail'!D5</f>
        <v>67700</v>
      </c>
      <c r="F9" s="14">
        <v>813200</v>
      </c>
      <c r="G9" s="14">
        <v>1214600</v>
      </c>
      <c r="H9" s="14">
        <v>85800</v>
      </c>
      <c r="I9" s="14">
        <v>82100</v>
      </c>
      <c r="J9" s="12">
        <f>'F. de travail'!B34+'F. de travail'!C34</f>
        <v>123600</v>
      </c>
      <c r="K9" s="14">
        <v>369900</v>
      </c>
      <c r="L9" s="13">
        <f t="shared" si="0"/>
        <v>2943671</v>
      </c>
    </row>
    <row r="10" spans="1:12">
      <c r="A10" s="10">
        <v>1997</v>
      </c>
      <c r="B10" s="14">
        <v>71899</v>
      </c>
      <c r="C10" s="16">
        <v>11200</v>
      </c>
      <c r="D10" s="14">
        <v>93700</v>
      </c>
      <c r="E10" s="12">
        <f>'F. de travail'!B6+'F. de travail'!C6+'F. de travail'!D6</f>
        <v>71000</v>
      </c>
      <c r="F10" s="14">
        <v>793300</v>
      </c>
      <c r="G10" s="16">
        <v>1149600</v>
      </c>
      <c r="H10" s="15">
        <v>79100</v>
      </c>
      <c r="I10" s="15">
        <v>79100</v>
      </c>
      <c r="J10" s="12">
        <f>'F. de travail'!B35+'F. de travail'!C35</f>
        <v>109200</v>
      </c>
      <c r="K10" s="16">
        <v>321315</v>
      </c>
      <c r="L10" s="13">
        <f t="shared" si="0"/>
        <v>2779414</v>
      </c>
    </row>
    <row r="11" spans="1:12">
      <c r="A11" s="10">
        <v>1998</v>
      </c>
      <c r="B11" s="14">
        <v>64536</v>
      </c>
      <c r="C11" s="16">
        <v>11000</v>
      </c>
      <c r="D11" s="16">
        <v>85500</v>
      </c>
      <c r="E11" s="12">
        <f>'F. de travail'!B7+'F. de travail'!C7+'F. de travail'!D7</f>
        <v>66700</v>
      </c>
      <c r="F11" s="14">
        <v>725700</v>
      </c>
      <c r="G11" s="14">
        <v>1091300</v>
      </c>
      <c r="H11" s="15">
        <v>72700</v>
      </c>
      <c r="I11" s="15">
        <v>72500</v>
      </c>
      <c r="J11" s="12">
        <f>'F. de travail'!B36+'F. de travail'!C36</f>
        <v>98200</v>
      </c>
      <c r="K11" s="16">
        <v>297434</v>
      </c>
      <c r="L11" s="13">
        <f t="shared" si="0"/>
        <v>2585570</v>
      </c>
    </row>
    <row r="12" spans="1:12">
      <c r="A12" s="10">
        <v>1999</v>
      </c>
      <c r="B12" s="14">
        <v>59845</v>
      </c>
      <c r="C12" s="16">
        <v>9800</v>
      </c>
      <c r="D12" s="16">
        <v>80900</v>
      </c>
      <c r="E12" s="12">
        <f>'F. de travail'!B8+'F. de travail'!C8+'F. de travail'!D8</f>
        <v>61800</v>
      </c>
      <c r="F12" s="14">
        <v>661300</v>
      </c>
      <c r="G12" s="14">
        <f>'F. de travail'!I3+'F. de travail'!J3</f>
        <v>910100</v>
      </c>
      <c r="H12" s="15">
        <v>68700</v>
      </c>
      <c r="I12" s="15">
        <v>66500</v>
      </c>
      <c r="J12" s="12">
        <f>'F. de travail'!B37+'F. de travail'!C37</f>
        <v>94700</v>
      </c>
      <c r="K12" s="16">
        <v>275243</v>
      </c>
      <c r="L12" s="13">
        <f t="shared" si="0"/>
        <v>2288888</v>
      </c>
    </row>
    <row r="13" spans="1:12">
      <c r="A13" s="10">
        <v>2000</v>
      </c>
      <c r="B13" s="14">
        <v>59327</v>
      </c>
      <c r="C13" s="16">
        <v>8500</v>
      </c>
      <c r="D13" s="16">
        <v>73700</v>
      </c>
      <c r="E13" s="12">
        <f>'F. de travail'!B9+'F. de travail'!C9+'F. de travail'!D9</f>
        <v>56100</v>
      </c>
      <c r="F13" s="14">
        <v>618896</v>
      </c>
      <c r="G13" s="14">
        <f>'F. de travail'!I4+'F. de travail'!J4</f>
        <v>802100</v>
      </c>
      <c r="H13" s="15">
        <v>63300</v>
      </c>
      <c r="I13" s="15">
        <v>63800</v>
      </c>
      <c r="J13" s="12">
        <f>'F. de travail'!B38+'F. de travail'!C38</f>
        <v>89900</v>
      </c>
      <c r="K13" s="16">
        <v>262412</v>
      </c>
      <c r="L13" s="13">
        <f t="shared" si="0"/>
        <v>2098035</v>
      </c>
    </row>
    <row r="14" spans="1:12">
      <c r="A14" s="10">
        <v>2001</v>
      </c>
      <c r="B14" s="14">
        <v>54356</v>
      </c>
      <c r="C14" s="16">
        <v>7700</v>
      </c>
      <c r="D14" s="16">
        <v>66800</v>
      </c>
      <c r="E14" s="12">
        <f>'F. de travail'!B10+'F. de travail'!C10+'F. de travail'!D10</f>
        <v>52700</v>
      </c>
      <c r="F14" s="14">
        <v>576614</v>
      </c>
      <c r="G14" s="14">
        <f>'F. de travail'!I5+'F. de travail'!J5</f>
        <v>709200</v>
      </c>
      <c r="H14" s="15">
        <v>60500</v>
      </c>
      <c r="I14" s="15">
        <v>60900</v>
      </c>
      <c r="J14" s="12">
        <f>'F. de travail'!B39+'F. de travail'!C39</f>
        <v>85000</v>
      </c>
      <c r="K14" s="16">
        <v>252921</v>
      </c>
      <c r="L14" s="13">
        <f t="shared" si="0"/>
        <v>1926691</v>
      </c>
    </row>
    <row r="15" spans="1:12">
      <c r="A15" s="10">
        <v>2002</v>
      </c>
      <c r="B15" s="14">
        <v>52124</v>
      </c>
      <c r="C15" s="16">
        <v>7400</v>
      </c>
      <c r="D15" s="16">
        <v>61500</v>
      </c>
      <c r="E15" s="12">
        <f>'F. de travail'!B11+'F. de travail'!C11+'F. de travail'!D11</f>
        <v>50600</v>
      </c>
      <c r="F15" s="14">
        <v>560783</v>
      </c>
      <c r="G15" s="14">
        <f>'F. de travail'!I6+'F. de travail'!J6</f>
        <v>687600</v>
      </c>
      <c r="H15" s="15">
        <v>60100</v>
      </c>
      <c r="I15" s="15">
        <v>56100</v>
      </c>
      <c r="J15" s="12">
        <f>'F. de travail'!B40+'F. de travail'!C40</f>
        <v>83600</v>
      </c>
      <c r="K15" s="16">
        <f>'F. de travail'!I22+'F. de travail'!J22+'F. de travail'!K22</f>
        <v>241163</v>
      </c>
      <c r="L15" s="13">
        <f t="shared" si="0"/>
        <v>1860970</v>
      </c>
    </row>
    <row r="16" spans="1:12">
      <c r="A16" s="10">
        <v>2003</v>
      </c>
      <c r="B16" s="14">
        <v>51208</v>
      </c>
      <c r="C16" s="16">
        <v>6900</v>
      </c>
      <c r="D16" s="16">
        <v>58300</v>
      </c>
      <c r="E16" s="12">
        <f>'F. de travail'!B12+'F. de travail'!C12+'F. de travail'!D12</f>
        <v>49400</v>
      </c>
      <c r="F16" s="14">
        <v>544229</v>
      </c>
      <c r="G16" s="14">
        <f>'F. de travail'!I7+'F. de travail'!J7</f>
        <v>673900</v>
      </c>
      <c r="H16" s="15">
        <v>59900</v>
      </c>
      <c r="I16" s="15">
        <v>53200</v>
      </c>
      <c r="J16" s="12">
        <f>'F. de travail'!B41+'F. de travail'!C41</f>
        <v>88400</v>
      </c>
      <c r="K16" s="16">
        <v>180679</v>
      </c>
      <c r="L16" s="13">
        <f t="shared" si="0"/>
        <v>1766116</v>
      </c>
    </row>
    <row r="17" spans="1:13">
      <c r="A17" s="10">
        <v>2004</v>
      </c>
      <c r="B17" s="14">
        <v>49825</v>
      </c>
      <c r="C17" s="16">
        <v>7100</v>
      </c>
      <c r="D17" s="16">
        <v>56300</v>
      </c>
      <c r="E17" s="12">
        <f>'F. de travail'!B13+'F. de travail'!C13+'F. de travail'!D13</f>
        <v>47100</v>
      </c>
      <c r="F17" s="14">
        <v>532159</v>
      </c>
      <c r="G17" s="14">
        <f>'F. de travail'!I8+'F. de travail'!J8</f>
        <v>672000</v>
      </c>
      <c r="H17" s="15">
        <v>60800</v>
      </c>
      <c r="I17" s="15">
        <v>51800</v>
      </c>
      <c r="J17" s="12">
        <f>'F. de travail'!B42+'F. de travail'!C42</f>
        <v>91400</v>
      </c>
      <c r="K17" s="16">
        <v>165003</v>
      </c>
      <c r="L17" s="13">
        <f t="shared" si="0"/>
        <v>1733487</v>
      </c>
    </row>
    <row r="18" spans="1:13">
      <c r="A18" s="10">
        <v>2005</v>
      </c>
      <c r="B18" s="14">
        <v>48525</v>
      </c>
      <c r="C18" s="16">
        <v>6900</v>
      </c>
      <c r="D18" s="16">
        <v>52300</v>
      </c>
      <c r="E18" s="12">
        <f>'F. de travail'!B14+'F. de travail'!C14+'F. de travail'!D14</f>
        <v>44800</v>
      </c>
      <c r="F18" s="14">
        <v>518188</v>
      </c>
      <c r="G18" s="14">
        <f>'F. de travail'!I9+'F. de travail'!J9</f>
        <v>676500</v>
      </c>
      <c r="H18" s="15">
        <v>60900</v>
      </c>
      <c r="I18" s="15">
        <v>48700</v>
      </c>
      <c r="J18" s="12">
        <f>'F. de travail'!B43+'F. de travail'!C43</f>
        <v>88400</v>
      </c>
      <c r="K18" s="16">
        <v>149339</v>
      </c>
      <c r="L18" s="13">
        <f t="shared" si="0"/>
        <v>1694552</v>
      </c>
    </row>
    <row r="19" spans="1:13">
      <c r="A19" s="10">
        <v>2006</v>
      </c>
      <c r="B19" s="14">
        <v>45816</v>
      </c>
      <c r="C19" s="16">
        <v>6400</v>
      </c>
      <c r="D19" s="43">
        <f>'F. de travail'!I28*'F. de travail'!J28/'F. de travail'!K28</f>
        <v>51582.794999999998</v>
      </c>
      <c r="E19" s="12">
        <f>'F. de travail'!B15+'F. de travail'!C15+'F. de travail'!D15</f>
        <v>44400</v>
      </c>
      <c r="F19" s="14">
        <v>506540</v>
      </c>
      <c r="G19" s="14">
        <f>'F. de travail'!I10+'F. de travail'!J10</f>
        <v>688400</v>
      </c>
      <c r="H19" s="16">
        <v>60035</v>
      </c>
      <c r="I19" s="15">
        <v>47100</v>
      </c>
      <c r="J19" s="12">
        <f>'F. de travail'!B44+'F. de travail'!C44</f>
        <v>83800</v>
      </c>
      <c r="K19" s="16">
        <v>140457</v>
      </c>
      <c r="L19" s="13">
        <f t="shared" si="0"/>
        <v>1674530.7949999999</v>
      </c>
    </row>
    <row r="20" spans="1:13">
      <c r="A20" s="10">
        <v>2007</v>
      </c>
      <c r="B20" s="14">
        <v>43490</v>
      </c>
      <c r="C20" s="16">
        <v>5800</v>
      </c>
      <c r="D20" s="43">
        <f>'F. de travail'!I29*'F. de travail'!J29/'F. de travail'!K29</f>
        <v>47688.620999999999</v>
      </c>
      <c r="E20" s="12">
        <f>'F. de travail'!B16+'F. de travail'!C16+'F. de travail'!D16</f>
        <v>42100</v>
      </c>
      <c r="F20" s="14">
        <v>499633</v>
      </c>
      <c r="G20" s="14">
        <f>'F. de travail'!I11+'F. de travail'!J11</f>
        <v>697700</v>
      </c>
      <c r="H20" s="16">
        <v>58278</v>
      </c>
      <c r="I20" s="15">
        <v>45500</v>
      </c>
      <c r="J20" s="12">
        <f>'F. de travail'!B45+'F. de travail'!C45</f>
        <v>84200</v>
      </c>
      <c r="K20" s="16">
        <v>138679</v>
      </c>
      <c r="L20" s="13">
        <f t="shared" si="0"/>
        <v>1663068.621</v>
      </c>
    </row>
    <row r="21" spans="1:13">
      <c r="A21" s="10">
        <v>2008</v>
      </c>
      <c r="B21" s="14">
        <v>40365</v>
      </c>
      <c r="C21" s="16">
        <v>5700</v>
      </c>
      <c r="D21" s="43">
        <f>'F. de travail'!I30*'F. de travail'!J30/'F. de travail'!K30</f>
        <v>44921.52</v>
      </c>
      <c r="E21" s="12">
        <f>'F. de travail'!B17+'F. de travail'!C17+'F. de travail'!D17</f>
        <v>39600</v>
      </c>
      <c r="F21" s="16">
        <v>488076</v>
      </c>
      <c r="G21" s="14">
        <f>'F. de travail'!I12+'F. de travail'!J12</f>
        <v>704600</v>
      </c>
      <c r="H21" s="16">
        <v>56769</v>
      </c>
      <c r="I21" s="15">
        <v>41700</v>
      </c>
      <c r="J21" s="12">
        <f>'F. de travail'!B46+'F. de travail'!C46</f>
        <v>86400</v>
      </c>
      <c r="K21" s="16">
        <v>145720</v>
      </c>
      <c r="L21" s="13">
        <f t="shared" si="0"/>
        <v>1653851.52</v>
      </c>
    </row>
    <row r="22" spans="1:13">
      <c r="A22" s="10">
        <v>2009</v>
      </c>
      <c r="B22" s="14">
        <v>39022</v>
      </c>
      <c r="C22" s="15">
        <v>5487</v>
      </c>
      <c r="D22" s="43">
        <f>'F. de travail'!I31*'F. de travail'!J31/'F. de travail'!K31</f>
        <v>43156.923999999992</v>
      </c>
      <c r="E22" s="12">
        <v>38841</v>
      </c>
      <c r="F22" s="14">
        <v>486282</v>
      </c>
      <c r="G22" s="16">
        <f>'F. de travail'!I13+'F. de travail'!J13</f>
        <v>757022</v>
      </c>
      <c r="H22" s="16">
        <v>56282</v>
      </c>
      <c r="I22" s="15">
        <v>40713</v>
      </c>
      <c r="J22" s="16">
        <v>96604</v>
      </c>
      <c r="K22" s="16">
        <v>160797</v>
      </c>
      <c r="L22" s="13">
        <f t="shared" si="0"/>
        <v>1724206.9240000001</v>
      </c>
    </row>
    <row r="23" spans="1:13">
      <c r="A23" s="10">
        <v>2010</v>
      </c>
      <c r="B23" s="14">
        <v>39992</v>
      </c>
      <c r="C23" s="15">
        <v>5515</v>
      </c>
      <c r="D23" s="43">
        <f>'F. de travail'!I32*'F. de travail'!J32/'F. de travail'!K32</f>
        <v>43335.358</v>
      </c>
      <c r="E23" s="12">
        <v>39946</v>
      </c>
      <c r="F23" s="14">
        <v>491588</v>
      </c>
      <c r="G23" s="16">
        <f>'F. de travail'!I14+'F. de travail'!J14</f>
        <v>830028</v>
      </c>
      <c r="H23" s="16">
        <v>58874</v>
      </c>
      <c r="I23" s="15">
        <f>'F. de travail'!O3+'F. de travail'!P3</f>
        <v>42911</v>
      </c>
      <c r="J23" s="16">
        <v>112777</v>
      </c>
      <c r="K23" s="16">
        <v>179394</v>
      </c>
      <c r="L23" s="13">
        <f t="shared" si="0"/>
        <v>1844360.358</v>
      </c>
    </row>
    <row r="24" spans="1:13">
      <c r="A24" s="10">
        <v>2011</v>
      </c>
      <c r="B24" s="14">
        <v>39386</v>
      </c>
      <c r="C24" s="15">
        <v>5601</v>
      </c>
      <c r="D24" s="43">
        <f>'F. de travail'!I33*'F. de travail'!J33/'F. de travail'!K33</f>
        <v>43445.573999999993</v>
      </c>
      <c r="E24" s="12">
        <v>41123</v>
      </c>
      <c r="F24" s="16">
        <v>483768</v>
      </c>
      <c r="G24" s="16">
        <f>'F. de travail'!I15+'F. de travail'!J15</f>
        <v>857314</v>
      </c>
      <c r="H24" s="16">
        <v>60754</v>
      </c>
      <c r="I24" s="15">
        <f>'F. de travail'!O4+'F. de travail'!P4</f>
        <v>44423</v>
      </c>
      <c r="J24" s="16">
        <v>112696</v>
      </c>
      <c r="K24" s="16">
        <v>184742</v>
      </c>
      <c r="L24" s="13">
        <f t="shared" si="0"/>
        <v>1873252.574</v>
      </c>
    </row>
    <row r="25" spans="1:13">
      <c r="A25" s="10">
        <v>2012</v>
      </c>
      <c r="B25" s="14">
        <v>37965</v>
      </c>
      <c r="C25" s="15"/>
      <c r="D25" s="43">
        <f>'F. de travail'!I34*'F. de travail'!J34/'F. de travail'!K34</f>
        <v>44417.866999999998</v>
      </c>
      <c r="E25" s="12">
        <v>41114</v>
      </c>
      <c r="F25" s="16">
        <v>469739</v>
      </c>
      <c r="G25" s="16">
        <f>'F. de travail'!I16+'F. de travail'!J16</f>
        <v>885506</v>
      </c>
      <c r="H25" s="16">
        <v>62332</v>
      </c>
      <c r="I25" s="15"/>
      <c r="J25" s="16">
        <v>107426</v>
      </c>
      <c r="K25" s="16">
        <v>180497</v>
      </c>
      <c r="L25" s="13">
        <f t="shared" si="0"/>
        <v>1828996.8670000001</v>
      </c>
    </row>
    <row r="26" spans="1:13">
      <c r="A26" s="10">
        <v>2013</v>
      </c>
      <c r="B26" s="14">
        <v>36301</v>
      </c>
      <c r="C26" s="15"/>
      <c r="D26" s="43">
        <f>'F. de travail'!I35*'F. de travail'!J35/'F. de travail'!K35</f>
        <v>44217.082999999999</v>
      </c>
      <c r="E26" s="12">
        <v>40061</v>
      </c>
      <c r="F26" s="16">
        <v>457796</v>
      </c>
      <c r="G26" s="16">
        <f>'F. de travail'!I17+'F. de travail'!J17</f>
        <v>887169</v>
      </c>
      <c r="H26" s="16">
        <v>62028</v>
      </c>
      <c r="I26" s="15"/>
      <c r="J26" s="16">
        <v>115000</v>
      </c>
      <c r="K26" s="16">
        <v>180060</v>
      </c>
      <c r="L26" s="13">
        <f t="shared" si="0"/>
        <v>1822632.0830000001</v>
      </c>
    </row>
    <row r="27" spans="1:13">
      <c r="A27" s="10">
        <v>2014</v>
      </c>
      <c r="B27" s="14">
        <v>35267</v>
      </c>
      <c r="C27" s="15"/>
      <c r="D27" s="15"/>
      <c r="E27" s="12">
        <v>39500</v>
      </c>
      <c r="F27" s="16">
        <v>452073</v>
      </c>
      <c r="G27" s="16">
        <f>'F. de travail'!I18+'F. de travail'!J18</f>
        <v>892129</v>
      </c>
      <c r="H27" s="15"/>
      <c r="I27" s="15"/>
      <c r="J27" s="15"/>
      <c r="K27" s="16">
        <v>176764</v>
      </c>
      <c r="L27" s="13">
        <f t="shared" si="0"/>
        <v>1595733</v>
      </c>
    </row>
    <row r="28" spans="1:13">
      <c r="M28" s="53" t="s">
        <v>62</v>
      </c>
    </row>
    <row r="29" spans="1:13">
      <c r="A29" t="s">
        <v>50</v>
      </c>
      <c r="B29" s="1">
        <f>B27-B3</f>
        <v>-12633</v>
      </c>
      <c r="C29" s="1">
        <f>C24-C3</f>
        <v>-2999</v>
      </c>
      <c r="D29" s="45">
        <f>D26-D3</f>
        <v>-34182.917000000001</v>
      </c>
      <c r="E29" s="45">
        <f>E27-E3</f>
        <v>-27700</v>
      </c>
      <c r="F29" s="1">
        <f>F27-F3</f>
        <v>-103827</v>
      </c>
      <c r="G29" s="47">
        <f>G27-G3</f>
        <v>216429</v>
      </c>
      <c r="H29" s="47">
        <f>H26-H3</f>
        <v>-4872</v>
      </c>
      <c r="I29" s="1">
        <f>I24-I3</f>
        <v>-9677</v>
      </c>
      <c r="J29" s="1">
        <f>J26-J3</f>
        <v>-33800</v>
      </c>
      <c r="K29" s="1">
        <f>K27-K3</f>
        <v>-39236</v>
      </c>
      <c r="L29" s="1">
        <f>L27-L3</f>
        <v>-323767</v>
      </c>
      <c r="M29" s="1"/>
    </row>
    <row r="30" spans="1:13">
      <c r="A30" t="s">
        <v>51</v>
      </c>
      <c r="B30" s="44">
        <f t="shared" ref="B30:L30" si="1">B29*100/B3</f>
        <v>-26.373695198329855</v>
      </c>
      <c r="C30" s="44">
        <f t="shared" si="1"/>
        <v>-34.872093023255815</v>
      </c>
      <c r="D30" s="46">
        <f t="shared" si="1"/>
        <v>-43.600659438775516</v>
      </c>
      <c r="E30" s="46">
        <f t="shared" si="1"/>
        <v>-41.220238095238095</v>
      </c>
      <c r="F30" s="44">
        <f t="shared" si="1"/>
        <v>-18.677280086346464</v>
      </c>
      <c r="G30" s="48">
        <f t="shared" si="1"/>
        <v>32.030338907799319</v>
      </c>
      <c r="H30" s="48">
        <f t="shared" si="1"/>
        <v>-7.2825112107623315</v>
      </c>
      <c r="I30" s="44">
        <f t="shared" si="1"/>
        <v>-17.887245841035121</v>
      </c>
      <c r="J30" s="44">
        <f t="shared" si="1"/>
        <v>-22.71505376344086</v>
      </c>
      <c r="K30" s="44">
        <f t="shared" si="1"/>
        <v>-18.164814814814815</v>
      </c>
      <c r="L30" s="44">
        <f t="shared" si="1"/>
        <v>-16.867257098202657</v>
      </c>
      <c r="M30" s="1">
        <f>AVERAGE(B30:L30)</f>
        <v>-19.602773605672926</v>
      </c>
    </row>
    <row r="32" spans="1:13">
      <c r="A32" t="s">
        <v>52</v>
      </c>
      <c r="B32" s="1">
        <f>B27-B8</f>
        <v>-36028</v>
      </c>
      <c r="C32" s="45">
        <f>C24-C8</f>
        <v>-6799</v>
      </c>
      <c r="D32" s="45">
        <f>D26-D8</f>
        <v>-59782.917000000001</v>
      </c>
      <c r="E32" s="1">
        <f>E27-E8</f>
        <v>-28100</v>
      </c>
      <c r="F32" s="1">
        <f>F27-F8</f>
        <v>-350127</v>
      </c>
      <c r="G32" s="1">
        <f>G27-G8</f>
        <v>-452471</v>
      </c>
      <c r="H32" s="1">
        <f>H26-H8</f>
        <v>-23172</v>
      </c>
      <c r="I32" s="1">
        <f>I24-I8</f>
        <v>-38477</v>
      </c>
      <c r="J32" s="47">
        <f>J26-J8</f>
        <v>-12600</v>
      </c>
      <c r="K32" s="45">
        <f>K27-K8</f>
        <v>-197536</v>
      </c>
      <c r="L32" s="1">
        <f>L27-L8</f>
        <v>-1476362</v>
      </c>
      <c r="M32" s="44"/>
    </row>
    <row r="33" spans="1:13">
      <c r="A33" t="s">
        <v>53</v>
      </c>
      <c r="B33" s="44">
        <f t="shared" ref="B33:L33" si="2">B32*100/B8</f>
        <v>-50.533698015288593</v>
      </c>
      <c r="C33" s="46">
        <f t="shared" si="2"/>
        <v>-54.83064516129032</v>
      </c>
      <c r="D33" s="46">
        <f t="shared" si="2"/>
        <v>-57.483574038461541</v>
      </c>
      <c r="E33" s="44">
        <f t="shared" si="2"/>
        <v>-41.568047337278109</v>
      </c>
      <c r="F33" s="44">
        <f t="shared" si="2"/>
        <v>-43.645848915482425</v>
      </c>
      <c r="G33" s="44">
        <f t="shared" si="2"/>
        <v>-33.650974267440134</v>
      </c>
      <c r="H33" s="44">
        <f t="shared" si="2"/>
        <v>-27.197183098591548</v>
      </c>
      <c r="I33" s="44">
        <f t="shared" si="2"/>
        <v>-46.413751507840772</v>
      </c>
      <c r="J33" s="48">
        <f t="shared" si="2"/>
        <v>-9.8746081504702197</v>
      </c>
      <c r="K33" s="46">
        <f t="shared" si="2"/>
        <v>-52.774779588565323</v>
      </c>
      <c r="L33" s="44">
        <f t="shared" si="2"/>
        <v>-48.057172711130356</v>
      </c>
      <c r="M33" s="44">
        <f>AVERAGE(B33:L33)</f>
        <v>-42.366389344712672</v>
      </c>
    </row>
  </sheetData>
  <mergeCells count="1">
    <mergeCell ref="A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L21" sqref="L21"/>
    </sheetView>
  </sheetViews>
  <sheetFormatPr baseColWidth="10" defaultRowHeight="12" x14ac:dyDescent="0"/>
  <cols>
    <col min="1" max="1" width="10.83203125" style="5"/>
    <col min="2" max="16384" width="10.83203125" style="3"/>
  </cols>
  <sheetData>
    <row r="1" spans="1:12" s="5" customForma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pans="1:12">
      <c r="A2" s="11">
        <v>1990</v>
      </c>
      <c r="B2" s="17">
        <v>47900</v>
      </c>
      <c r="C2" s="17">
        <v>8600</v>
      </c>
      <c r="D2" s="17">
        <v>78400</v>
      </c>
      <c r="E2" s="17">
        <v>67200</v>
      </c>
      <c r="F2" s="17">
        <v>555900</v>
      </c>
      <c r="G2" s="17">
        <v>675700</v>
      </c>
      <c r="H2" s="17">
        <v>66900</v>
      </c>
      <c r="I2" s="17">
        <v>54100</v>
      </c>
      <c r="J2" s="17">
        <v>148800</v>
      </c>
      <c r="K2" s="17">
        <v>216000</v>
      </c>
      <c r="L2" s="9"/>
    </row>
    <row r="3" spans="1:12">
      <c r="A3" s="11">
        <v>1991</v>
      </c>
      <c r="B3" s="17">
        <v>51800</v>
      </c>
      <c r="C3" s="17">
        <v>10300</v>
      </c>
      <c r="D3" s="17">
        <v>86200</v>
      </c>
      <c r="E3" s="17">
        <v>71900</v>
      </c>
      <c r="F3" s="17">
        <v>594900</v>
      </c>
      <c r="G3" s="17">
        <v>929900</v>
      </c>
      <c r="H3" s="17">
        <v>71700</v>
      </c>
      <c r="I3" s="17">
        <v>53400</v>
      </c>
      <c r="J3" s="17">
        <v>156600</v>
      </c>
      <c r="K3" s="17">
        <v>244000</v>
      </c>
      <c r="L3" s="9"/>
    </row>
    <row r="4" spans="1:12">
      <c r="A4" s="11">
        <v>1992</v>
      </c>
      <c r="B4" s="19">
        <v>56652</v>
      </c>
      <c r="C4" s="17">
        <v>11800</v>
      </c>
      <c r="D4" s="17">
        <v>92600</v>
      </c>
      <c r="E4" s="17">
        <v>78200</v>
      </c>
      <c r="F4" s="17">
        <v>674900</v>
      </c>
      <c r="G4" s="17">
        <v>1184700</v>
      </c>
      <c r="H4" s="17">
        <v>80900</v>
      </c>
      <c r="I4" s="17">
        <v>60400</v>
      </c>
      <c r="J4" s="17">
        <v>188300</v>
      </c>
      <c r="K4" s="17">
        <v>279300</v>
      </c>
      <c r="L4" s="9"/>
    </row>
    <row r="5" spans="1:12">
      <c r="A5" s="11">
        <v>1993</v>
      </c>
      <c r="B5" s="19">
        <v>63252</v>
      </c>
      <c r="C5" s="17">
        <v>12600</v>
      </c>
      <c r="D5" s="17">
        <v>98700</v>
      </c>
      <c r="E5" s="17">
        <v>78100</v>
      </c>
      <c r="F5" s="17">
        <v>741400</v>
      </c>
      <c r="G5" s="17">
        <v>1287000</v>
      </c>
      <c r="H5" s="17">
        <v>88000</v>
      </c>
      <c r="I5" s="17">
        <v>68200</v>
      </c>
      <c r="J5" s="17">
        <v>196000</v>
      </c>
      <c r="K5" s="17">
        <v>323300</v>
      </c>
      <c r="L5" s="9"/>
    </row>
    <row r="6" spans="1:12">
      <c r="A6" s="11">
        <v>1994</v>
      </c>
      <c r="B6" s="19">
        <v>66925</v>
      </c>
      <c r="C6" s="17">
        <v>13100</v>
      </c>
      <c r="D6" s="36">
        <v>104000</v>
      </c>
      <c r="E6" s="20">
        <f>'F. de travail'!B3+'F. de travail'!C3+'F. de travail'!D3</f>
        <v>73600</v>
      </c>
      <c r="F6" s="20">
        <v>787200</v>
      </c>
      <c r="G6" s="17">
        <v>1379300</v>
      </c>
      <c r="H6" s="17">
        <v>89300</v>
      </c>
      <c r="I6" s="20">
        <v>83100</v>
      </c>
      <c r="J6" s="20">
        <v>152000</v>
      </c>
      <c r="K6" s="17">
        <v>353500</v>
      </c>
      <c r="L6" s="9"/>
    </row>
    <row r="7" spans="1:12">
      <c r="A7" s="11">
        <v>1995</v>
      </c>
      <c r="B7" s="19">
        <v>71295</v>
      </c>
      <c r="C7" s="17">
        <v>12400</v>
      </c>
      <c r="D7" s="37">
        <v>104000</v>
      </c>
      <c r="E7" s="20">
        <f>'F. de travail'!B4+'F. de travail'!C4+'F. de travail'!D4</f>
        <v>67600</v>
      </c>
      <c r="F7" s="20">
        <v>802200</v>
      </c>
      <c r="G7" s="17">
        <v>1344600</v>
      </c>
      <c r="H7" s="17">
        <v>85200</v>
      </c>
      <c r="I7" s="20">
        <v>82900</v>
      </c>
      <c r="J7" s="20">
        <f>'F. de travail'!B33+'F. de travail'!C33</f>
        <v>127600</v>
      </c>
      <c r="K7" s="17">
        <v>374300</v>
      </c>
      <c r="L7" s="9"/>
    </row>
    <row r="8" spans="1:12">
      <c r="A8" s="11">
        <v>1996</v>
      </c>
      <c r="B8" s="21">
        <v>71971</v>
      </c>
      <c r="C8" s="23">
        <v>11700</v>
      </c>
      <c r="D8" s="37">
        <v>103100</v>
      </c>
      <c r="E8" s="20">
        <f>'F. de travail'!B5+'F. de travail'!C5+'F. de travail'!D5</f>
        <v>67700</v>
      </c>
      <c r="F8" s="22">
        <v>813200</v>
      </c>
      <c r="G8" s="23">
        <v>1214600</v>
      </c>
      <c r="H8" s="23">
        <v>85800</v>
      </c>
      <c r="I8" s="22">
        <v>82100</v>
      </c>
      <c r="J8" s="20">
        <f>'F. de travail'!B34+'F. de travail'!C34</f>
        <v>123600</v>
      </c>
      <c r="K8" s="23">
        <v>369900</v>
      </c>
      <c r="L8" s="9"/>
    </row>
    <row r="9" spans="1:12">
      <c r="A9" s="10">
        <v>1997</v>
      </c>
      <c r="B9" s="21">
        <v>71899</v>
      </c>
      <c r="C9" s="52">
        <v>11200</v>
      </c>
      <c r="D9" s="38">
        <v>93700</v>
      </c>
      <c r="E9" s="24">
        <f>'F. de travail'!B6+'F. de travail'!C6+'F. de travail'!D6</f>
        <v>71000</v>
      </c>
      <c r="F9" s="22">
        <v>793300</v>
      </c>
      <c r="G9" s="25">
        <v>1149600</v>
      </c>
      <c r="H9" s="26">
        <v>79100</v>
      </c>
      <c r="I9" s="27">
        <v>79100</v>
      </c>
      <c r="J9" s="24">
        <f>'F. de travail'!B35+'F. de travail'!C35</f>
        <v>109200</v>
      </c>
      <c r="K9" s="28">
        <v>321315</v>
      </c>
      <c r="L9" s="9"/>
    </row>
    <row r="10" spans="1:12">
      <c r="A10" s="10">
        <v>1998</v>
      </c>
      <c r="B10" s="21">
        <v>64536</v>
      </c>
      <c r="C10" s="52">
        <v>11000</v>
      </c>
      <c r="D10" s="39">
        <v>85500</v>
      </c>
      <c r="E10" s="24">
        <f>'F. de travail'!B7+'F. de travail'!C7+'F. de travail'!D7</f>
        <v>66700</v>
      </c>
      <c r="F10" s="22">
        <v>725700</v>
      </c>
      <c r="G10" s="29">
        <v>1091300</v>
      </c>
      <c r="H10" s="26">
        <v>72700</v>
      </c>
      <c r="I10" s="27">
        <v>72500</v>
      </c>
      <c r="J10" s="24">
        <f>'F. de travail'!B36+'F. de travail'!C36</f>
        <v>98200</v>
      </c>
      <c r="K10" s="28">
        <v>297434</v>
      </c>
      <c r="L10" s="9"/>
    </row>
    <row r="11" spans="1:12">
      <c r="A11" s="10">
        <v>1999</v>
      </c>
      <c r="B11" s="21">
        <v>59845</v>
      </c>
      <c r="C11" s="52">
        <v>9800</v>
      </c>
      <c r="D11" s="39">
        <v>80900</v>
      </c>
      <c r="E11" s="24">
        <f>'F. de travail'!B8+'F. de travail'!C8+'F. de travail'!D8</f>
        <v>61800</v>
      </c>
      <c r="F11" s="22">
        <v>661300</v>
      </c>
      <c r="G11" s="30">
        <f>'F. de travail'!I3+'F. de travail'!J3</f>
        <v>910100</v>
      </c>
      <c r="H11" s="26">
        <v>68700</v>
      </c>
      <c r="I11" s="27">
        <v>66500</v>
      </c>
      <c r="J11" s="24">
        <f>'F. de travail'!B37+'F. de travail'!C37</f>
        <v>94700</v>
      </c>
      <c r="K11" s="28">
        <v>275243</v>
      </c>
      <c r="L11" s="9"/>
    </row>
    <row r="12" spans="1:12">
      <c r="A12" s="10">
        <v>2000</v>
      </c>
      <c r="B12" s="21">
        <v>59327</v>
      </c>
      <c r="C12" s="52">
        <v>8500</v>
      </c>
      <c r="D12" s="39">
        <v>73700</v>
      </c>
      <c r="E12" s="24">
        <f>'F. de travail'!B9+'F. de travail'!C9+'F. de travail'!D9</f>
        <v>56100</v>
      </c>
      <c r="F12" s="21">
        <v>618896</v>
      </c>
      <c r="G12" s="30">
        <f>'F. de travail'!I4+'F. de travail'!J4</f>
        <v>802100</v>
      </c>
      <c r="H12" s="26">
        <v>63300</v>
      </c>
      <c r="I12" s="27">
        <v>63800</v>
      </c>
      <c r="J12" s="24">
        <f>'F. de travail'!B38+'F. de travail'!C38</f>
        <v>89900</v>
      </c>
      <c r="K12" s="28">
        <v>262412</v>
      </c>
      <c r="L12" s="9"/>
    </row>
    <row r="13" spans="1:12">
      <c r="A13" s="10">
        <v>2001</v>
      </c>
      <c r="B13" s="21">
        <v>54356</v>
      </c>
      <c r="C13" s="52">
        <v>7700</v>
      </c>
      <c r="D13" s="39">
        <v>66800</v>
      </c>
      <c r="E13" s="24">
        <f>'F. de travail'!B10+'F. de travail'!C10+'F. de travail'!D10</f>
        <v>52700</v>
      </c>
      <c r="F13" s="21">
        <v>576614</v>
      </c>
      <c r="G13" s="30">
        <f>'F. de travail'!I5+'F. de travail'!J5</f>
        <v>709200</v>
      </c>
      <c r="H13" s="26">
        <v>60500</v>
      </c>
      <c r="I13" s="27">
        <v>60900</v>
      </c>
      <c r="J13" s="24">
        <f>'F. de travail'!B39+'F. de travail'!C39</f>
        <v>85000</v>
      </c>
      <c r="K13" s="28">
        <v>252921</v>
      </c>
      <c r="L13" s="9"/>
    </row>
    <row r="14" spans="1:12">
      <c r="A14" s="10">
        <v>2002</v>
      </c>
      <c r="B14" s="21">
        <v>52124</v>
      </c>
      <c r="C14" s="52">
        <v>7400</v>
      </c>
      <c r="D14" s="39">
        <v>61500</v>
      </c>
      <c r="E14" s="24">
        <f>'F. de travail'!B11+'F. de travail'!C11+'F. de travail'!D11</f>
        <v>50600</v>
      </c>
      <c r="F14" s="21">
        <v>560783</v>
      </c>
      <c r="G14" s="30">
        <f>'F. de travail'!I6+'F. de travail'!J6</f>
        <v>687600</v>
      </c>
      <c r="H14" s="26">
        <v>60100</v>
      </c>
      <c r="I14" s="27">
        <v>56100</v>
      </c>
      <c r="J14" s="24">
        <f>'F. de travail'!B40+'F. de travail'!C40</f>
        <v>83600</v>
      </c>
      <c r="K14" s="28">
        <f>'F. de travail'!I22+'F. de travail'!J22+'F. de travail'!K22</f>
        <v>241163</v>
      </c>
      <c r="L14" s="9"/>
    </row>
    <row r="15" spans="1:12">
      <c r="A15" s="10">
        <v>2003</v>
      </c>
      <c r="B15" s="21">
        <v>51208</v>
      </c>
      <c r="C15" s="52">
        <v>6900</v>
      </c>
      <c r="D15" s="39">
        <v>58300</v>
      </c>
      <c r="E15" s="24">
        <f>'F. de travail'!B12+'F. de travail'!C12+'F. de travail'!D12</f>
        <v>49400</v>
      </c>
      <c r="F15" s="21">
        <v>544229</v>
      </c>
      <c r="G15" s="30">
        <f>'F. de travail'!I7+'F. de travail'!J7</f>
        <v>673900</v>
      </c>
      <c r="H15" s="26">
        <v>59900</v>
      </c>
      <c r="I15" s="27">
        <v>53200</v>
      </c>
      <c r="J15" s="24">
        <f>'F. de travail'!B41+'F. de travail'!C41</f>
        <v>88400</v>
      </c>
      <c r="K15" s="28">
        <v>180679</v>
      </c>
      <c r="L15" s="9"/>
    </row>
    <row r="16" spans="1:12">
      <c r="A16" s="10">
        <v>2004</v>
      </c>
      <c r="B16" s="21">
        <v>49825</v>
      </c>
      <c r="C16" s="27" t="s">
        <v>56</v>
      </c>
      <c r="D16" s="39">
        <v>56300</v>
      </c>
      <c r="E16" s="24">
        <f>'F. de travail'!B13+'F. de travail'!C13+'F. de travail'!D13</f>
        <v>47100</v>
      </c>
      <c r="F16" s="21">
        <v>532159</v>
      </c>
      <c r="G16" s="30">
        <f>'F. de travail'!I8+'F. de travail'!J8</f>
        <v>672000</v>
      </c>
      <c r="H16" s="26">
        <v>60800</v>
      </c>
      <c r="I16" s="27">
        <v>51800</v>
      </c>
      <c r="J16" s="24">
        <f>'F. de travail'!B42+'F. de travail'!C42</f>
        <v>91400</v>
      </c>
      <c r="K16" s="28">
        <v>165003</v>
      </c>
      <c r="L16" s="9"/>
    </row>
    <row r="17" spans="1:13">
      <c r="A17" s="10">
        <v>2005</v>
      </c>
      <c r="B17" s="21">
        <v>48525</v>
      </c>
      <c r="C17" s="52">
        <v>6900</v>
      </c>
      <c r="D17" s="39">
        <v>52300</v>
      </c>
      <c r="E17" s="24">
        <f>'F. de travail'!B14+'F. de travail'!C14+'F. de travail'!D14</f>
        <v>44800</v>
      </c>
      <c r="F17" s="21">
        <v>518188</v>
      </c>
      <c r="G17" s="30">
        <f>'F. de travail'!I9+'F. de travail'!J9</f>
        <v>676500</v>
      </c>
      <c r="H17" s="26">
        <v>60900</v>
      </c>
      <c r="I17" s="27">
        <v>48700</v>
      </c>
      <c r="J17" s="24">
        <f>'F. de travail'!B43+'F. de travail'!C43</f>
        <v>88400</v>
      </c>
      <c r="K17" s="28">
        <v>149339</v>
      </c>
      <c r="L17" s="9"/>
    </row>
    <row r="18" spans="1:13">
      <c r="A18" s="10">
        <v>2006</v>
      </c>
      <c r="B18" s="21">
        <v>45816</v>
      </c>
      <c r="C18" s="52">
        <v>6400</v>
      </c>
      <c r="D18" s="41">
        <f>'F. de travail'!I28*'F. de travail'!J28/'F. de travail'!K28</f>
        <v>51582.794999999998</v>
      </c>
      <c r="E18" s="24">
        <f>'F. de travail'!B15+'F. de travail'!C15+'F. de travail'!D15</f>
        <v>44400</v>
      </c>
      <c r="F18" s="21">
        <v>506540</v>
      </c>
      <c r="G18" s="30">
        <f>'F. de travail'!I10+'F. de travail'!J10</f>
        <v>688400</v>
      </c>
      <c r="H18" s="28" t="s">
        <v>42</v>
      </c>
      <c r="I18" s="27">
        <v>47100</v>
      </c>
      <c r="J18" s="24">
        <f>'F. de travail'!B44+'F. de travail'!C44</f>
        <v>83800</v>
      </c>
      <c r="K18" s="28">
        <v>140457</v>
      </c>
      <c r="L18" s="9"/>
    </row>
    <row r="19" spans="1:13">
      <c r="A19" s="10">
        <v>2007</v>
      </c>
      <c r="B19" s="21">
        <v>43490</v>
      </c>
      <c r="C19" s="52">
        <v>5800</v>
      </c>
      <c r="D19" s="41">
        <f>'F. de travail'!I29*'F. de travail'!J29/'F. de travail'!K29</f>
        <v>47688.620999999999</v>
      </c>
      <c r="E19" s="24">
        <f>'F. de travail'!B16+'F. de travail'!C16+'F. de travail'!D16</f>
        <v>42100</v>
      </c>
      <c r="F19" s="21">
        <v>499633</v>
      </c>
      <c r="G19" s="30">
        <f>'F. de travail'!I11+'F. de travail'!J11</f>
        <v>697700</v>
      </c>
      <c r="H19" s="28" t="s">
        <v>24</v>
      </c>
      <c r="I19" s="27">
        <v>45500</v>
      </c>
      <c r="J19" s="24">
        <f>'F. de travail'!B45+'F. de travail'!C45</f>
        <v>84200</v>
      </c>
      <c r="K19" s="28">
        <v>138679</v>
      </c>
      <c r="L19" s="9"/>
    </row>
    <row r="20" spans="1:13">
      <c r="A20" s="10">
        <v>2008</v>
      </c>
      <c r="B20" s="21">
        <v>40365</v>
      </c>
      <c r="C20" s="52">
        <v>5700</v>
      </c>
      <c r="D20" s="41">
        <f>'F. de travail'!I30*'F. de travail'!J30/'F. de travail'!K30</f>
        <v>44921.52</v>
      </c>
      <c r="E20" s="24">
        <f>'F. de travail'!B17+'F. de travail'!C17+'F. de travail'!D17</f>
        <v>39600</v>
      </c>
      <c r="F20" s="28">
        <v>488076</v>
      </c>
      <c r="G20" s="30">
        <f>'F. de travail'!I12+'F. de travail'!J12</f>
        <v>704600</v>
      </c>
      <c r="H20" s="28" t="s">
        <v>25</v>
      </c>
      <c r="I20" s="27">
        <v>41700</v>
      </c>
      <c r="J20" s="24">
        <f>'F. de travail'!B46+'F. de travail'!C46</f>
        <v>86400</v>
      </c>
      <c r="K20" s="28">
        <v>145720</v>
      </c>
      <c r="L20" s="9"/>
    </row>
    <row r="21" spans="1:13">
      <c r="A21" s="10">
        <v>2009</v>
      </c>
      <c r="B21" s="21">
        <v>39022</v>
      </c>
      <c r="C21" s="32" t="s">
        <v>58</v>
      </c>
      <c r="D21" s="41">
        <f>'F. de travail'!I31*'F. de travail'!J31/'F. de travail'!K31</f>
        <v>43156.923999999992</v>
      </c>
      <c r="E21" s="19">
        <f>'F. de travail'!B18+'F. de travail'!C18+'F. de travail'!D18</f>
        <v>38841</v>
      </c>
      <c r="F21" s="21">
        <v>486282</v>
      </c>
      <c r="G21" s="28">
        <f>'F. de travail'!I13+'F. de travail'!J13</f>
        <v>757022</v>
      </c>
      <c r="H21" s="31" t="s">
        <v>26</v>
      </c>
      <c r="I21" s="32" t="s">
        <v>23</v>
      </c>
      <c r="J21" s="33">
        <v>96604</v>
      </c>
      <c r="K21" s="28">
        <v>160797</v>
      </c>
      <c r="L21" s="9"/>
    </row>
    <row r="22" spans="1:13">
      <c r="A22" s="10">
        <v>2010</v>
      </c>
      <c r="B22" s="21">
        <v>39992</v>
      </c>
      <c r="C22" s="32" t="s">
        <v>59</v>
      </c>
      <c r="D22" s="41">
        <f>'F. de travail'!I32*'F. de travail'!J32/'F. de travail'!K32</f>
        <v>43335.358</v>
      </c>
      <c r="E22" s="19">
        <f>'F. de travail'!B19+'F. de travail'!C19+'F. de travail'!D19</f>
        <v>39946</v>
      </c>
      <c r="F22" s="21">
        <v>491588</v>
      </c>
      <c r="G22" s="28">
        <f>'F. de travail'!I14+'F. de travail'!J14</f>
        <v>830028</v>
      </c>
      <c r="H22" s="31" t="s">
        <v>27</v>
      </c>
      <c r="I22" s="32">
        <f>'F. de travail'!O3+'F. de travail'!P3</f>
        <v>42911</v>
      </c>
      <c r="J22" s="33">
        <v>112777</v>
      </c>
      <c r="K22" s="28">
        <v>179394</v>
      </c>
      <c r="L22" s="9"/>
    </row>
    <row r="23" spans="1:13">
      <c r="A23" s="10">
        <v>2011</v>
      </c>
      <c r="B23" s="21">
        <v>39386</v>
      </c>
      <c r="C23" s="32" t="s">
        <v>60</v>
      </c>
      <c r="D23" s="41">
        <f>'F. de travail'!I33*'F. de travail'!J33/'F. de travail'!K33</f>
        <v>43445.573999999993</v>
      </c>
      <c r="E23" s="19">
        <f>'F. de travail'!B20+'F. de travail'!C20+'F. de travail'!D20</f>
        <v>41123</v>
      </c>
      <c r="F23" s="28">
        <v>483768</v>
      </c>
      <c r="G23" s="28">
        <f>'F. de travail'!I15+'F. de travail'!J15</f>
        <v>857314</v>
      </c>
      <c r="H23" s="31" t="s">
        <v>28</v>
      </c>
      <c r="I23" s="32">
        <f>'F. de travail'!O4+'F. de travail'!P4</f>
        <v>44423</v>
      </c>
      <c r="J23" s="33">
        <v>112696</v>
      </c>
      <c r="K23" s="28">
        <v>184742</v>
      </c>
      <c r="L23" s="9"/>
    </row>
    <row r="24" spans="1:13">
      <c r="A24" s="10">
        <v>2012</v>
      </c>
      <c r="B24" s="21">
        <v>37965</v>
      </c>
      <c r="C24" s="18" t="s">
        <v>22</v>
      </c>
      <c r="D24" s="41">
        <f>'F. de travail'!I34*'F. de travail'!J34/'F. de travail'!K34</f>
        <v>44417.866999999998</v>
      </c>
      <c r="E24" s="19">
        <f>'F. de travail'!B21+'F. de travail'!C21+'F. de travail'!D21</f>
        <v>41114</v>
      </c>
      <c r="F24" s="28">
        <v>469739</v>
      </c>
      <c r="G24" s="28">
        <f>'F. de travail'!I16+'F. de travail'!J16</f>
        <v>885506</v>
      </c>
      <c r="H24" s="34" t="s">
        <v>31</v>
      </c>
      <c r="I24" s="15" t="s">
        <v>22</v>
      </c>
      <c r="J24" s="33">
        <v>107426</v>
      </c>
      <c r="K24" s="28">
        <v>180497</v>
      </c>
      <c r="L24" s="9"/>
    </row>
    <row r="25" spans="1:13">
      <c r="A25" s="10">
        <v>2013</v>
      </c>
      <c r="B25" s="21">
        <v>36301</v>
      </c>
      <c r="C25" s="18" t="s">
        <v>22</v>
      </c>
      <c r="D25" s="41">
        <f>'F. de travail'!I35*'F. de travail'!J35/'F. de travail'!K35</f>
        <v>44217.082999999999</v>
      </c>
      <c r="E25" s="19">
        <f>'F. de travail'!B22+'F. de travail'!C22+'F. de travail'!D22</f>
        <v>40061</v>
      </c>
      <c r="F25" s="28">
        <v>457796</v>
      </c>
      <c r="G25" s="28">
        <f>'F. de travail'!I17+'F. de travail'!J17</f>
        <v>887169</v>
      </c>
      <c r="H25" s="34" t="s">
        <v>32</v>
      </c>
      <c r="I25" s="15" t="s">
        <v>22</v>
      </c>
      <c r="J25" s="35" t="s">
        <v>36</v>
      </c>
      <c r="K25" s="28">
        <v>180060</v>
      </c>
      <c r="L25" s="9"/>
    </row>
    <row r="26" spans="1:13">
      <c r="A26" s="10">
        <v>2014</v>
      </c>
      <c r="B26" s="21">
        <v>35267</v>
      </c>
      <c r="C26" s="18" t="s">
        <v>22</v>
      </c>
      <c r="D26" s="18" t="s">
        <v>48</v>
      </c>
      <c r="E26" s="19">
        <f>'F. de travail'!B23+'F. de travail'!C23+'F. de travail'!D23</f>
        <v>39500</v>
      </c>
      <c r="F26" s="28">
        <v>452073</v>
      </c>
      <c r="G26" s="28">
        <f>'F. de travail'!I18+'F. de travail'!J18</f>
        <v>892129</v>
      </c>
      <c r="H26" s="18" t="s">
        <v>22</v>
      </c>
      <c r="I26" s="18" t="s">
        <v>22</v>
      </c>
      <c r="J26" s="18" t="s">
        <v>22</v>
      </c>
      <c r="K26" s="28">
        <v>176764</v>
      </c>
      <c r="L26" s="9"/>
    </row>
    <row r="28" spans="1:13">
      <c r="I28" s="67" t="s">
        <v>30</v>
      </c>
      <c r="J28" s="67"/>
      <c r="K28" s="67"/>
      <c r="L28" s="67"/>
      <c r="M28" s="67"/>
    </row>
    <row r="29" spans="1:13">
      <c r="A29" s="5" t="s">
        <v>11</v>
      </c>
      <c r="I29" s="67" t="s">
        <v>29</v>
      </c>
      <c r="J29" s="67"/>
      <c r="K29" s="67"/>
      <c r="L29" s="67"/>
      <c r="M29" s="67"/>
    </row>
    <row r="30" spans="1:13">
      <c r="I30" s="67" t="s">
        <v>37</v>
      </c>
      <c r="J30" s="67"/>
      <c r="K30" s="67"/>
      <c r="L30" s="67"/>
      <c r="M30" s="67"/>
    </row>
    <row r="31" spans="1:13">
      <c r="I31" s="67" t="s">
        <v>49</v>
      </c>
      <c r="J31" s="67"/>
      <c r="K31" s="67"/>
      <c r="L31" s="67"/>
      <c r="M31" s="67"/>
    </row>
    <row r="32" spans="1:13">
      <c r="I32" s="67" t="s">
        <v>57</v>
      </c>
      <c r="J32" s="67"/>
      <c r="K32" s="67"/>
      <c r="L32" s="67"/>
      <c r="M32" s="67"/>
    </row>
    <row r="33" spans="9:13">
      <c r="I33" s="67" t="s">
        <v>61</v>
      </c>
      <c r="J33" s="67"/>
      <c r="K33" s="67"/>
      <c r="L33" s="67"/>
      <c r="M33" s="67"/>
    </row>
  </sheetData>
  <mergeCells count="6">
    <mergeCell ref="I33:M33"/>
    <mergeCell ref="I31:M31"/>
    <mergeCell ref="I28:M28"/>
    <mergeCell ref="I29:M29"/>
    <mergeCell ref="I30:M30"/>
    <mergeCell ref="I32:M3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5" workbookViewId="0">
      <selection activeCell="H36" sqref="H36"/>
    </sheetView>
  </sheetViews>
  <sheetFormatPr baseColWidth="10" defaultRowHeight="14" x14ac:dyDescent="0"/>
  <sheetData>
    <row r="1" spans="1:17">
      <c r="A1" s="68" t="s">
        <v>17</v>
      </c>
      <c r="B1" s="68"/>
      <c r="C1" s="68"/>
      <c r="D1" s="68"/>
      <c r="E1" s="68"/>
      <c r="H1" s="68" t="s">
        <v>16</v>
      </c>
      <c r="I1" s="68"/>
      <c r="J1" s="68"/>
      <c r="K1" s="68"/>
      <c r="L1" s="68"/>
      <c r="N1" s="68" t="s">
        <v>20</v>
      </c>
      <c r="O1" s="68"/>
      <c r="P1" s="68"/>
      <c r="Q1" s="68"/>
    </row>
    <row r="2" spans="1:17">
      <c r="A2" t="s">
        <v>0</v>
      </c>
      <c r="B2" t="s">
        <v>13</v>
      </c>
      <c r="C2" t="s">
        <v>12</v>
      </c>
      <c r="D2" t="s">
        <v>15</v>
      </c>
      <c r="E2" t="s">
        <v>14</v>
      </c>
      <c r="H2" t="s">
        <v>0</v>
      </c>
      <c r="I2" t="s">
        <v>18</v>
      </c>
      <c r="J2" t="s">
        <v>19</v>
      </c>
      <c r="K2" t="s">
        <v>14</v>
      </c>
      <c r="N2" t="s">
        <v>0</v>
      </c>
      <c r="O2" t="s">
        <v>15</v>
      </c>
      <c r="P2" t="s">
        <v>21</v>
      </c>
      <c r="Q2" t="s">
        <v>14</v>
      </c>
    </row>
    <row r="3" spans="1:17">
      <c r="A3">
        <v>1994</v>
      </c>
      <c r="B3" s="1">
        <v>56700</v>
      </c>
      <c r="C3" s="1">
        <v>10300</v>
      </c>
      <c r="D3" s="1">
        <v>6600</v>
      </c>
      <c r="E3">
        <f t="shared" ref="E3:E23" si="0">B3+C3+D3</f>
        <v>73600</v>
      </c>
      <c r="H3" s="4">
        <v>1999</v>
      </c>
      <c r="I3">
        <v>642000</v>
      </c>
      <c r="J3">
        <v>268100</v>
      </c>
      <c r="K3">
        <f>I3+J3</f>
        <v>910100</v>
      </c>
      <c r="N3" s="2">
        <v>2010</v>
      </c>
      <c r="O3" s="2">
        <v>40408</v>
      </c>
      <c r="P3" s="2">
        <v>2503</v>
      </c>
      <c r="Q3">
        <f>O3+P3</f>
        <v>42911</v>
      </c>
    </row>
    <row r="4" spans="1:17">
      <c r="A4">
        <v>1995</v>
      </c>
      <c r="B4" s="7">
        <v>52500</v>
      </c>
      <c r="C4" s="7">
        <v>9400</v>
      </c>
      <c r="D4" s="7">
        <v>5700</v>
      </c>
      <c r="E4">
        <f t="shared" si="0"/>
        <v>67600</v>
      </c>
      <c r="H4" s="4">
        <v>2000</v>
      </c>
      <c r="I4">
        <v>531500</v>
      </c>
      <c r="J4">
        <v>270600</v>
      </c>
      <c r="K4">
        <f t="shared" ref="K4:K18" si="1">I4+J4</f>
        <v>802100</v>
      </c>
      <c r="N4" s="2">
        <v>2011</v>
      </c>
      <c r="O4" s="2">
        <v>41734</v>
      </c>
      <c r="P4" s="2">
        <v>2689</v>
      </c>
      <c r="Q4">
        <f>O4+P4</f>
        <v>44423</v>
      </c>
    </row>
    <row r="5" spans="1:17">
      <c r="A5">
        <v>1996</v>
      </c>
      <c r="B5" s="7">
        <v>54900</v>
      </c>
      <c r="C5" s="7">
        <v>8700</v>
      </c>
      <c r="D5" s="7">
        <v>4100</v>
      </c>
      <c r="E5">
        <f t="shared" si="0"/>
        <v>67700</v>
      </c>
      <c r="H5" s="4">
        <v>2001</v>
      </c>
      <c r="I5">
        <v>437600</v>
      </c>
      <c r="J5">
        <v>271600</v>
      </c>
      <c r="K5">
        <f t="shared" si="1"/>
        <v>709200</v>
      </c>
      <c r="N5">
        <v>2012</v>
      </c>
      <c r="O5" t="s">
        <v>22</v>
      </c>
      <c r="P5">
        <v>3142</v>
      </c>
    </row>
    <row r="6" spans="1:17">
      <c r="A6">
        <v>1997</v>
      </c>
      <c r="B6">
        <v>58700</v>
      </c>
      <c r="C6">
        <v>8000</v>
      </c>
      <c r="D6">
        <v>4300</v>
      </c>
      <c r="E6">
        <f t="shared" si="0"/>
        <v>71000</v>
      </c>
      <c r="H6" s="4">
        <v>2002</v>
      </c>
      <c r="I6">
        <v>418400</v>
      </c>
      <c r="J6">
        <v>269200</v>
      </c>
      <c r="K6">
        <f t="shared" si="1"/>
        <v>687600</v>
      </c>
      <c r="N6">
        <v>2013</v>
      </c>
      <c r="O6" t="s">
        <v>22</v>
      </c>
      <c r="P6">
        <v>7357</v>
      </c>
    </row>
    <row r="7" spans="1:17">
      <c r="A7">
        <v>1998</v>
      </c>
      <c r="B7">
        <v>55900</v>
      </c>
      <c r="C7">
        <v>7400</v>
      </c>
      <c r="D7">
        <v>3400</v>
      </c>
      <c r="E7">
        <f t="shared" si="0"/>
        <v>66700</v>
      </c>
      <c r="H7" s="4">
        <v>2003</v>
      </c>
      <c r="I7">
        <v>398200</v>
      </c>
      <c r="J7">
        <v>275700</v>
      </c>
      <c r="K7">
        <f t="shared" si="1"/>
        <v>673900</v>
      </c>
    </row>
    <row r="8" spans="1:17">
      <c r="A8">
        <v>1999</v>
      </c>
      <c r="B8">
        <v>51700</v>
      </c>
      <c r="C8">
        <v>7200</v>
      </c>
      <c r="D8">
        <v>2900</v>
      </c>
      <c r="E8">
        <f t="shared" si="0"/>
        <v>61800</v>
      </c>
      <c r="H8" s="4">
        <v>2004</v>
      </c>
      <c r="I8">
        <v>391300</v>
      </c>
      <c r="J8">
        <v>280700</v>
      </c>
      <c r="K8">
        <f t="shared" si="1"/>
        <v>672000</v>
      </c>
    </row>
    <row r="9" spans="1:17">
      <c r="A9">
        <v>2000</v>
      </c>
      <c r="B9">
        <v>46900</v>
      </c>
      <c r="C9">
        <v>7000</v>
      </c>
      <c r="D9">
        <v>2200</v>
      </c>
      <c r="E9">
        <f t="shared" si="0"/>
        <v>56100</v>
      </c>
      <c r="H9" s="4">
        <v>2005</v>
      </c>
      <c r="I9">
        <v>388700</v>
      </c>
      <c r="J9">
        <v>287800</v>
      </c>
      <c r="K9">
        <f t="shared" si="1"/>
        <v>676500</v>
      </c>
    </row>
    <row r="10" spans="1:17">
      <c r="A10">
        <v>2001</v>
      </c>
      <c r="B10">
        <v>43700</v>
      </c>
      <c r="C10">
        <v>6900</v>
      </c>
      <c r="D10">
        <v>2100</v>
      </c>
      <c r="E10">
        <f t="shared" si="0"/>
        <v>52700</v>
      </c>
      <c r="H10" s="4">
        <v>2006</v>
      </c>
      <c r="I10">
        <v>391800</v>
      </c>
      <c r="J10">
        <v>296600</v>
      </c>
      <c r="K10">
        <f t="shared" si="1"/>
        <v>688400</v>
      </c>
    </row>
    <row r="11" spans="1:17">
      <c r="A11">
        <v>2002</v>
      </c>
      <c r="B11">
        <v>41700</v>
      </c>
      <c r="C11">
        <v>6900</v>
      </c>
      <c r="D11">
        <v>2000</v>
      </c>
      <c r="E11">
        <f t="shared" si="0"/>
        <v>50600</v>
      </c>
      <c r="H11" s="4">
        <v>2007</v>
      </c>
      <c r="I11">
        <v>382000</v>
      </c>
      <c r="J11">
        <v>315700</v>
      </c>
      <c r="K11">
        <f t="shared" si="1"/>
        <v>697700</v>
      </c>
    </row>
    <row r="12" spans="1:17">
      <c r="A12">
        <v>2003</v>
      </c>
      <c r="B12">
        <v>40600</v>
      </c>
      <c r="C12">
        <v>6800</v>
      </c>
      <c r="D12">
        <v>2000</v>
      </c>
      <c r="E12">
        <f t="shared" si="0"/>
        <v>49400</v>
      </c>
      <c r="H12" s="4">
        <v>2008</v>
      </c>
      <c r="I12">
        <v>372000</v>
      </c>
      <c r="J12">
        <v>332600</v>
      </c>
      <c r="K12">
        <f t="shared" si="1"/>
        <v>704600</v>
      </c>
    </row>
    <row r="13" spans="1:17">
      <c r="A13">
        <v>2004</v>
      </c>
      <c r="B13">
        <v>38500</v>
      </c>
      <c r="C13">
        <v>6800</v>
      </c>
      <c r="D13">
        <v>1800</v>
      </c>
      <c r="E13">
        <f t="shared" si="0"/>
        <v>47100</v>
      </c>
      <c r="H13" s="2">
        <v>2009</v>
      </c>
      <c r="I13" s="1">
        <v>406392</v>
      </c>
      <c r="J13">
        <v>350630</v>
      </c>
      <c r="K13">
        <f t="shared" si="1"/>
        <v>757022</v>
      </c>
    </row>
    <row r="14" spans="1:17">
      <c r="A14">
        <v>2005</v>
      </c>
      <c r="B14">
        <v>36600</v>
      </c>
      <c r="C14">
        <v>6600</v>
      </c>
      <c r="D14">
        <v>1600</v>
      </c>
      <c r="E14">
        <f t="shared" si="0"/>
        <v>44800</v>
      </c>
      <c r="H14" s="2">
        <v>2010</v>
      </c>
      <c r="I14" s="1">
        <v>456882</v>
      </c>
      <c r="J14">
        <v>373146</v>
      </c>
      <c r="K14">
        <f t="shared" si="1"/>
        <v>830028</v>
      </c>
    </row>
    <row r="15" spans="1:17">
      <c r="A15">
        <v>2006</v>
      </c>
      <c r="B15">
        <v>36100</v>
      </c>
      <c r="C15">
        <v>6700</v>
      </c>
      <c r="D15">
        <v>1600</v>
      </c>
      <c r="E15">
        <f t="shared" si="0"/>
        <v>44400</v>
      </c>
      <c r="H15" s="2">
        <v>2011</v>
      </c>
      <c r="I15" s="1">
        <v>465871</v>
      </c>
      <c r="J15">
        <v>391443</v>
      </c>
      <c r="K15">
        <f t="shared" si="1"/>
        <v>857314</v>
      </c>
    </row>
    <row r="16" spans="1:17">
      <c r="A16">
        <v>2007</v>
      </c>
      <c r="B16">
        <v>33800</v>
      </c>
      <c r="C16">
        <v>6700</v>
      </c>
      <c r="D16">
        <v>1600</v>
      </c>
      <c r="E16">
        <f t="shared" si="0"/>
        <v>42100</v>
      </c>
      <c r="H16" s="2">
        <v>2012</v>
      </c>
      <c r="I16" s="1">
        <v>474407</v>
      </c>
      <c r="J16" s="1">
        <v>411099</v>
      </c>
      <c r="K16">
        <f t="shared" si="1"/>
        <v>885506</v>
      </c>
    </row>
    <row r="17" spans="1:13">
      <c r="A17">
        <v>2008</v>
      </c>
      <c r="B17">
        <v>31500</v>
      </c>
      <c r="C17">
        <v>6700</v>
      </c>
      <c r="D17">
        <v>1400</v>
      </c>
      <c r="E17">
        <f t="shared" si="0"/>
        <v>39600</v>
      </c>
      <c r="H17" s="2">
        <v>2013</v>
      </c>
      <c r="I17" s="1">
        <v>460074</v>
      </c>
      <c r="J17" s="1">
        <v>427095</v>
      </c>
      <c r="K17">
        <f t="shared" si="1"/>
        <v>887169</v>
      </c>
    </row>
    <row r="18" spans="1:13">
      <c r="A18">
        <v>2009</v>
      </c>
      <c r="B18">
        <v>30595</v>
      </c>
      <c r="C18">
        <v>6789</v>
      </c>
      <c r="D18">
        <v>1457</v>
      </c>
      <c r="E18">
        <f t="shared" si="0"/>
        <v>38841</v>
      </c>
      <c r="H18" s="2">
        <v>2014</v>
      </c>
      <c r="I18" s="1">
        <v>451157</v>
      </c>
      <c r="J18" s="1">
        <v>440972</v>
      </c>
      <c r="K18">
        <f t="shared" si="1"/>
        <v>892129</v>
      </c>
    </row>
    <row r="19" spans="1:13">
      <c r="A19">
        <v>2010</v>
      </c>
      <c r="B19">
        <v>33157</v>
      </c>
      <c r="C19">
        <v>6789</v>
      </c>
      <c r="E19">
        <f t="shared" si="0"/>
        <v>39946</v>
      </c>
    </row>
    <row r="20" spans="1:13">
      <c r="A20">
        <v>2011</v>
      </c>
      <c r="B20">
        <v>34289</v>
      </c>
      <c r="C20">
        <v>6834</v>
      </c>
      <c r="E20">
        <f t="shared" si="0"/>
        <v>41123</v>
      </c>
      <c r="H20" s="68" t="s">
        <v>38</v>
      </c>
      <c r="I20" s="68"/>
      <c r="J20" s="68"/>
      <c r="K20" s="68"/>
      <c r="L20" s="68"/>
    </row>
    <row r="21" spans="1:13">
      <c r="A21">
        <v>2012</v>
      </c>
      <c r="B21">
        <v>34143</v>
      </c>
      <c r="C21">
        <v>6971</v>
      </c>
      <c r="E21">
        <f t="shared" si="0"/>
        <v>41114</v>
      </c>
      <c r="H21" t="s">
        <v>0</v>
      </c>
      <c r="I21" t="s">
        <v>39</v>
      </c>
      <c r="J21" t="s">
        <v>40</v>
      </c>
      <c r="K21" t="s">
        <v>41</v>
      </c>
      <c r="L21" t="s">
        <v>14</v>
      </c>
    </row>
    <row r="22" spans="1:13">
      <c r="A22">
        <v>2013</v>
      </c>
      <c r="B22">
        <v>33097</v>
      </c>
      <c r="C22">
        <v>6964</v>
      </c>
      <c r="E22">
        <f t="shared" si="0"/>
        <v>40061</v>
      </c>
      <c r="H22">
        <v>2002</v>
      </c>
      <c r="I22" s="1">
        <v>180645</v>
      </c>
      <c r="J22">
        <v>56010</v>
      </c>
      <c r="K22">
        <v>4508</v>
      </c>
      <c r="L22" s="1">
        <f>I22+J22+K22</f>
        <v>241163</v>
      </c>
    </row>
    <row r="23" spans="1:13">
      <c r="A23">
        <v>2014</v>
      </c>
      <c r="B23">
        <v>32527</v>
      </c>
      <c r="C23">
        <v>6973</v>
      </c>
      <c r="E23">
        <f t="shared" si="0"/>
        <v>39500</v>
      </c>
      <c r="L23" s="1"/>
    </row>
    <row r="24" spans="1:13">
      <c r="L24" s="1"/>
    </row>
    <row r="25" spans="1:13">
      <c r="L25" s="1"/>
    </row>
    <row r="26" spans="1:13">
      <c r="H26" s="68" t="s">
        <v>43</v>
      </c>
      <c r="I26" s="68"/>
      <c r="J26" s="68"/>
      <c r="K26" s="68"/>
      <c r="L26" s="68"/>
    </row>
    <row r="27" spans="1:13">
      <c r="H27" t="s">
        <v>0</v>
      </c>
      <c r="I27" t="s">
        <v>44</v>
      </c>
      <c r="J27" t="s">
        <v>46</v>
      </c>
      <c r="K27" t="s">
        <v>47</v>
      </c>
      <c r="L27" t="s">
        <v>45</v>
      </c>
    </row>
    <row r="28" spans="1:13">
      <c r="H28">
        <v>2006</v>
      </c>
      <c r="I28">
        <v>5.5</v>
      </c>
      <c r="J28" s="1">
        <v>937869</v>
      </c>
      <c r="K28">
        <v>100</v>
      </c>
      <c r="L28" s="1">
        <f>I28*J28/K28</f>
        <v>51582.794999999998</v>
      </c>
      <c r="M28">
        <v>800731</v>
      </c>
    </row>
    <row r="29" spans="1:13">
      <c r="H29">
        <v>2007</v>
      </c>
      <c r="I29">
        <v>5.0999999999999996</v>
      </c>
      <c r="J29" s="40">
        <v>935071</v>
      </c>
      <c r="K29">
        <v>100</v>
      </c>
      <c r="L29" s="1">
        <f t="shared" ref="L29:L34" si="2">I29*J29/K29</f>
        <v>47688.620999999999</v>
      </c>
      <c r="M29">
        <v>795553</v>
      </c>
    </row>
    <row r="30" spans="1:13">
      <c r="A30" s="68" t="s">
        <v>33</v>
      </c>
      <c r="B30" s="68"/>
      <c r="C30" s="68"/>
      <c r="D30" s="68"/>
      <c r="E30" s="68"/>
      <c r="H30">
        <v>2008</v>
      </c>
      <c r="I30">
        <v>4.8</v>
      </c>
      <c r="J30" s="40">
        <v>935865</v>
      </c>
      <c r="K30">
        <v>100</v>
      </c>
      <c r="L30" s="1">
        <f t="shared" si="2"/>
        <v>44921.52</v>
      </c>
      <c r="M30">
        <v>793073</v>
      </c>
    </row>
    <row r="31" spans="1:13">
      <c r="A31" t="s">
        <v>0</v>
      </c>
      <c r="B31" t="s">
        <v>34</v>
      </c>
      <c r="C31" t="s">
        <v>35</v>
      </c>
      <c r="D31" t="s">
        <v>14</v>
      </c>
      <c r="H31">
        <v>2009</v>
      </c>
      <c r="I31">
        <v>4.5999999999999996</v>
      </c>
      <c r="J31" s="40">
        <v>938194</v>
      </c>
      <c r="K31">
        <v>100</v>
      </c>
      <c r="L31" s="1">
        <f t="shared" si="2"/>
        <v>43156.923999999992</v>
      </c>
      <c r="M31">
        <v>791888</v>
      </c>
    </row>
    <row r="32" spans="1:13">
      <c r="A32">
        <v>1994</v>
      </c>
      <c r="C32">
        <v>16400</v>
      </c>
      <c r="H32">
        <v>2010</v>
      </c>
      <c r="I32">
        <v>4.5999999999999996</v>
      </c>
      <c r="J32" s="40">
        <v>942073</v>
      </c>
      <c r="K32">
        <v>100</v>
      </c>
      <c r="L32" s="1">
        <f t="shared" si="2"/>
        <v>43335.358</v>
      </c>
      <c r="M32">
        <v>792389</v>
      </c>
    </row>
    <row r="33" spans="1:13">
      <c r="A33" s="4">
        <v>1995</v>
      </c>
      <c r="B33" s="6">
        <v>110500</v>
      </c>
      <c r="C33" s="7">
        <v>17100</v>
      </c>
      <c r="D33" s="7">
        <f>B33+C33</f>
        <v>127600</v>
      </c>
      <c r="H33">
        <v>2011</v>
      </c>
      <c r="I33">
        <v>4.5999999999999996</v>
      </c>
      <c r="J33" s="40">
        <v>944469</v>
      </c>
      <c r="K33">
        <v>100</v>
      </c>
      <c r="L33" s="1">
        <f t="shared" si="2"/>
        <v>43445.573999999993</v>
      </c>
      <c r="M33">
        <v>790598</v>
      </c>
    </row>
    <row r="34" spans="1:13">
      <c r="A34" s="4">
        <v>1996</v>
      </c>
      <c r="B34" s="7">
        <v>103700</v>
      </c>
      <c r="C34" s="7">
        <v>19900</v>
      </c>
      <c r="D34" s="7">
        <f t="shared" ref="D34:D46" si="3">B34+C34</f>
        <v>123600</v>
      </c>
      <c r="H34">
        <v>2012</v>
      </c>
      <c r="I34">
        <v>4.7</v>
      </c>
      <c r="J34" s="40">
        <v>945061</v>
      </c>
      <c r="K34">
        <v>100</v>
      </c>
      <c r="L34" s="1">
        <f t="shared" si="2"/>
        <v>44417.866999999998</v>
      </c>
      <c r="M34">
        <v>784557</v>
      </c>
    </row>
    <row r="35" spans="1:13">
      <c r="A35" s="8">
        <v>1997</v>
      </c>
      <c r="B35">
        <v>87700</v>
      </c>
      <c r="C35">
        <v>21500</v>
      </c>
      <c r="D35">
        <f t="shared" si="3"/>
        <v>109200</v>
      </c>
      <c r="H35">
        <v>2013</v>
      </c>
      <c r="I35">
        <v>4.7</v>
      </c>
      <c r="J35" s="40">
        <v>940789</v>
      </c>
      <c r="K35">
        <v>100</v>
      </c>
      <c r="L35" s="1">
        <f>I35*J35/K35</f>
        <v>44217.082999999999</v>
      </c>
    </row>
    <row r="36" spans="1:13">
      <c r="A36" s="8">
        <v>1998</v>
      </c>
      <c r="B36">
        <v>75100</v>
      </c>
      <c r="C36">
        <v>23100</v>
      </c>
      <c r="D36">
        <f t="shared" si="3"/>
        <v>98200</v>
      </c>
    </row>
    <row r="37" spans="1:13">
      <c r="A37" s="8">
        <v>1999</v>
      </c>
      <c r="B37">
        <v>70000</v>
      </c>
      <c r="C37">
        <v>24700</v>
      </c>
      <c r="D37">
        <f t="shared" si="3"/>
        <v>94700</v>
      </c>
    </row>
    <row r="38" spans="1:13">
      <c r="A38" s="8">
        <v>2000</v>
      </c>
      <c r="B38">
        <v>63400</v>
      </c>
      <c r="C38">
        <v>26500</v>
      </c>
      <c r="D38">
        <f t="shared" si="3"/>
        <v>89900</v>
      </c>
    </row>
    <row r="39" spans="1:13">
      <c r="A39" s="8">
        <v>2001</v>
      </c>
      <c r="B39">
        <v>56800</v>
      </c>
      <c r="C39">
        <v>28200</v>
      </c>
      <c r="D39">
        <f t="shared" si="3"/>
        <v>85000</v>
      </c>
    </row>
    <row r="40" spans="1:13">
      <c r="A40" s="8">
        <v>2002</v>
      </c>
      <c r="B40">
        <v>53800</v>
      </c>
      <c r="C40">
        <v>29800</v>
      </c>
      <c r="D40">
        <f t="shared" si="3"/>
        <v>83600</v>
      </c>
    </row>
    <row r="41" spans="1:13">
      <c r="A41" s="8">
        <v>2003</v>
      </c>
      <c r="B41">
        <v>57500</v>
      </c>
      <c r="C41">
        <v>30900</v>
      </c>
      <c r="D41">
        <f t="shared" si="3"/>
        <v>88400</v>
      </c>
    </row>
    <row r="42" spans="1:13">
      <c r="A42" s="8">
        <v>2004</v>
      </c>
      <c r="B42">
        <v>59900</v>
      </c>
      <c r="C42">
        <v>31500</v>
      </c>
      <c r="D42">
        <f t="shared" si="3"/>
        <v>91400</v>
      </c>
    </row>
    <row r="43" spans="1:13">
      <c r="A43" s="8">
        <v>2005</v>
      </c>
      <c r="B43">
        <v>56400</v>
      </c>
      <c r="C43">
        <v>32000</v>
      </c>
      <c r="D43">
        <f t="shared" si="3"/>
        <v>88400</v>
      </c>
    </row>
    <row r="44" spans="1:13">
      <c r="A44" s="8">
        <v>2006</v>
      </c>
      <c r="B44">
        <v>49000</v>
      </c>
      <c r="C44">
        <v>34800</v>
      </c>
      <c r="D44">
        <f t="shared" si="3"/>
        <v>83800</v>
      </c>
    </row>
    <row r="45" spans="1:13">
      <c r="A45" s="8">
        <v>2007</v>
      </c>
      <c r="B45">
        <v>48100</v>
      </c>
      <c r="C45">
        <v>36100</v>
      </c>
      <c r="D45">
        <f t="shared" si="3"/>
        <v>84200</v>
      </c>
    </row>
    <row r="46" spans="1:13">
      <c r="A46" s="8">
        <v>2008</v>
      </c>
      <c r="B46">
        <v>49400</v>
      </c>
      <c r="C46">
        <v>37000</v>
      </c>
      <c r="D46">
        <f t="shared" si="3"/>
        <v>86400</v>
      </c>
    </row>
  </sheetData>
  <mergeCells count="6">
    <mergeCell ref="H26:L26"/>
    <mergeCell ref="A1:E1"/>
    <mergeCell ref="H1:L1"/>
    <mergeCell ref="N1:Q1"/>
    <mergeCell ref="A30:E30"/>
    <mergeCell ref="H20:L2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zoomScale="90" zoomScaleNormal="90" zoomScalePageLayoutView="90" workbookViewId="0">
      <selection activeCell="C31" sqref="C31"/>
    </sheetView>
  </sheetViews>
  <sheetFormatPr baseColWidth="10" defaultRowHeight="14" x14ac:dyDescent="0"/>
  <cols>
    <col min="1" max="14" width="10.83203125" style="54"/>
    <col min="15" max="15" width="21" style="54" bestFit="1" customWidth="1"/>
    <col min="16" max="16" width="22.6640625" style="54" customWidth="1"/>
    <col min="17" max="17" width="19.83203125" style="54" customWidth="1"/>
    <col min="18" max="18" width="15.6640625" style="54" customWidth="1"/>
    <col min="19" max="19" width="18.83203125" style="54" bestFit="1" customWidth="1"/>
    <col min="20" max="22" width="12" style="54" customWidth="1"/>
    <col min="23" max="23" width="13.5" style="54" customWidth="1"/>
    <col min="24" max="24" width="12" style="54" customWidth="1"/>
    <col min="25" max="25" width="20.83203125" style="54" customWidth="1"/>
    <col min="26" max="16384" width="10.83203125" style="54"/>
  </cols>
  <sheetData>
    <row r="1" spans="1:25" s="5" customForma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91</v>
      </c>
      <c r="M1" s="10" t="s">
        <v>92</v>
      </c>
      <c r="O1" s="50" t="s">
        <v>54</v>
      </c>
      <c r="P1" t="s">
        <v>94</v>
      </c>
      <c r="Q1" t="s">
        <v>93</v>
      </c>
      <c r="R1" t="s">
        <v>69</v>
      </c>
      <c r="S1" t="s">
        <v>70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</row>
    <row r="2" spans="1:25">
      <c r="A2" s="64">
        <v>1990</v>
      </c>
      <c r="B2" s="63">
        <f>100*'V. finale'!B3/'Population (0-64) Canada'!B2</f>
        <v>9.1596630620810977</v>
      </c>
      <c r="C2" s="63">
        <f>100*'V. finale'!C3/'Population (0-64) Canada'!C2</f>
        <v>7.5837742504409169</v>
      </c>
      <c r="D2" s="63">
        <f>100*'V. finale'!D3/'Population (0-64) Canada'!D2</f>
        <v>9.8251523901187046</v>
      </c>
      <c r="E2" s="63">
        <f>100*'V. finale'!E3/'Population (0-64) Canada'!E2</f>
        <v>10.296877992721701</v>
      </c>
      <c r="F2" s="63">
        <f>100*'V. finale'!F3/'Population (0-64) Canada'!F2</f>
        <v>8.9089436723662647</v>
      </c>
      <c r="G2" s="63">
        <f>100*'V. finale'!G3/'Population (0-64) Canada'!G2</f>
        <v>7.4025894492339797</v>
      </c>
      <c r="H2" s="63">
        <f>100*'V. finale'!H3/'Population (0-64) Canada'!H2</f>
        <v>6.9701295047978249</v>
      </c>
      <c r="I2" s="63">
        <f>100*'V. finale'!I3/'Population (0-64) Canada'!I2</f>
        <v>6.2269940768740257</v>
      </c>
      <c r="J2" s="63">
        <f>100*'V. finale'!J3/'Population (0-64) Canada'!J2</f>
        <v>6.4050799860190191</v>
      </c>
      <c r="K2" s="63">
        <f>100*'V. finale'!K3/'Population (0-64) Canada'!K2</f>
        <v>7.5092953604027208</v>
      </c>
      <c r="L2" s="63">
        <f>100*'V. finale'!L3/'Population (0-64) Canada'!L2</f>
        <v>7.8401964154025654</v>
      </c>
      <c r="M2" s="63">
        <f>AVERAGE(B2:K2)</f>
        <v>8.0288499745056257</v>
      </c>
      <c r="O2" s="51">
        <v>1990</v>
      </c>
      <c r="P2" s="49">
        <v>9.1596630620810977</v>
      </c>
      <c r="Q2" s="49">
        <v>7.5837742504409169</v>
      </c>
      <c r="R2" s="49">
        <v>9.8251523901187046</v>
      </c>
      <c r="S2" s="49">
        <v>10.296877992721701</v>
      </c>
      <c r="T2" s="49">
        <v>8.9089436723662647</v>
      </c>
      <c r="U2" s="49">
        <v>7.4025894492339797</v>
      </c>
      <c r="V2" s="49">
        <v>6.9701295047978249</v>
      </c>
      <c r="W2" s="49">
        <v>6.2269940768740257</v>
      </c>
      <c r="X2" s="49">
        <v>6.4050799860190191</v>
      </c>
      <c r="Y2" s="49">
        <v>7.5092953604027208</v>
      </c>
    </row>
    <row r="3" spans="1:25">
      <c r="A3" s="64">
        <v>1991</v>
      </c>
      <c r="B3" s="63">
        <f>100*'V. finale'!B4/'Population (0-64) Canada'!B3</f>
        <v>9.8871943654444472</v>
      </c>
      <c r="C3" s="63">
        <f>100*'V. finale'!C4/'Population (0-64) Canada'!C3</f>
        <v>9.0941197245276353</v>
      </c>
      <c r="D3" s="63">
        <f>100*'V. finale'!D4/'Population (0-64) Canada'!D3</f>
        <v>10.765230553272906</v>
      </c>
      <c r="E3" s="63">
        <f>100*'V. finale'!E4/'Population (0-64) Canada'!E3</f>
        <v>10.958812241557219</v>
      </c>
      <c r="F3" s="63">
        <f>100*'V. finale'!F4/'Population (0-64) Canada'!F3</f>
        <v>9.4634995891037246</v>
      </c>
      <c r="G3" s="63">
        <f>100*'V. finale'!G4/'Population (0-64) Canada'!G3</f>
        <v>10.076383953247486</v>
      </c>
      <c r="H3" s="63">
        <f>100*'V. finale'!H4/'Population (0-64) Canada'!H3</f>
        <v>7.4531604726779817</v>
      </c>
      <c r="I3" s="63">
        <f>100*'V. finale'!I4/'Population (0-64) Canada'!I3</f>
        <v>6.1968437873159656</v>
      </c>
      <c r="J3" s="63">
        <f>100*'V. finale'!J4/'Population (0-64) Canada'!J3</f>
        <v>6.6362821564103056</v>
      </c>
      <c r="K3" s="63">
        <f>100*'V. finale'!K4/'Population (0-64) Canada'!K3</f>
        <v>8.2832631575731259</v>
      </c>
      <c r="L3" s="63">
        <f>100*'V. finale'!L4/'Population (0-64) Canada'!L3</f>
        <v>9.1790155423972735</v>
      </c>
      <c r="M3" s="63">
        <f t="shared" ref="M3:M24" si="0">AVERAGE(B3:K3)</f>
        <v>8.8814790001130799</v>
      </c>
      <c r="O3" s="51">
        <v>1991</v>
      </c>
      <c r="P3" s="49">
        <v>9.8871943654444472</v>
      </c>
      <c r="Q3" s="49">
        <v>9.0941197245276353</v>
      </c>
      <c r="R3" s="49">
        <v>10.765230553272906</v>
      </c>
      <c r="S3" s="49">
        <v>10.958812241557219</v>
      </c>
      <c r="T3" s="49">
        <v>9.4634995891037246</v>
      </c>
      <c r="U3" s="49">
        <v>10.076383953247486</v>
      </c>
      <c r="V3" s="49">
        <v>7.4531604726779817</v>
      </c>
      <c r="W3" s="49">
        <v>6.1968437873159656</v>
      </c>
      <c r="X3" s="49">
        <v>6.6362821564103056</v>
      </c>
      <c r="Y3" s="49">
        <v>8.2832631575731259</v>
      </c>
    </row>
    <row r="4" spans="1:25">
      <c r="A4" s="64">
        <v>1992</v>
      </c>
      <c r="B4" s="63">
        <f>100*'V. finale'!B5/'Population (0-64) Canada'!B4</f>
        <v>10.824092260426299</v>
      </c>
      <c r="C4" s="63">
        <f>100*'V. finale'!C5/'Population (0-64) Canada'!C4</f>
        <v>10.385861146317421</v>
      </c>
      <c r="D4" s="63">
        <f>100*'V. finale'!D5/'Population (0-64) Canada'!D4</f>
        <v>11.520593994859277</v>
      </c>
      <c r="E4" s="63">
        <f>100*'V. finale'!E5/'Population (0-64) Canada'!E4</f>
        <v>11.892704084581155</v>
      </c>
      <c r="F4" s="63">
        <f>100*'V. finale'!F5/'Population (0-64) Canada'!F4</f>
        <v>10.69554310110529</v>
      </c>
      <c r="G4" s="63">
        <f>100*'V. finale'!G5/'Population (0-64) Canada'!G4</f>
        <v>12.689658009057247</v>
      </c>
      <c r="H4" s="63">
        <f>100*'V. finale'!H5/'Population (0-64) Canada'!H4</f>
        <v>8.3969941044590222</v>
      </c>
      <c r="I4" s="63">
        <f>100*'V. finale'!I5/'Population (0-64) Canada'!I4</f>
        <v>7.0133474219561895</v>
      </c>
      <c r="J4" s="63">
        <f>100*'V. finale'!J5/'Population (0-64) Canada'!J4</f>
        <v>7.8704942152076507</v>
      </c>
      <c r="K4" s="63">
        <f>100*'V. finale'!K5/'Population (0-64) Canada'!K4</f>
        <v>9.2209776085082584</v>
      </c>
      <c r="L4" s="63">
        <f>100*'V. finale'!L5/'Population (0-64) Canada'!L4</f>
        <v>10.835134019034449</v>
      </c>
      <c r="M4" s="63">
        <f t="shared" si="0"/>
        <v>10.051026594647784</v>
      </c>
      <c r="O4" s="51">
        <v>1992</v>
      </c>
      <c r="P4" s="49">
        <v>10.824092260426299</v>
      </c>
      <c r="Q4" s="49">
        <v>10.385861146317421</v>
      </c>
      <c r="R4" s="49">
        <v>11.520593994859277</v>
      </c>
      <c r="S4" s="49">
        <v>11.892704084581155</v>
      </c>
      <c r="T4" s="49">
        <v>10.69554310110529</v>
      </c>
      <c r="U4" s="49">
        <v>12.689658009057247</v>
      </c>
      <c r="V4" s="49">
        <v>8.3969941044590222</v>
      </c>
      <c r="W4" s="49">
        <v>7.0133474219561895</v>
      </c>
      <c r="X4" s="49">
        <v>7.8704942152076507</v>
      </c>
      <c r="Y4" s="49">
        <v>9.2209776085082584</v>
      </c>
    </row>
    <row r="5" spans="1:25">
      <c r="A5" s="64">
        <v>1993</v>
      </c>
      <c r="B5" s="63">
        <f>100*'V. finale'!B6/'Population (0-64) Canada'!B5</f>
        <v>12.106086154329057</v>
      </c>
      <c r="C5" s="63">
        <f>100*'V. finale'!C6/'Population (0-64) Canada'!C5</f>
        <v>10.968825900357793</v>
      </c>
      <c r="D5" s="63">
        <f>100*'V. finale'!D6/'Population (0-64) Canada'!D5</f>
        <v>12.231074364188604</v>
      </c>
      <c r="E5" s="63">
        <f>100*'V. finale'!E6/'Population (0-64) Canada'!E5</f>
        <v>11.884942797055091</v>
      </c>
      <c r="F5" s="63">
        <f>100*'V. finale'!F6/'Population (0-64) Canada'!F5</f>
        <v>11.697310707172957</v>
      </c>
      <c r="G5" s="63">
        <f>100*'V. finale'!G6/'Population (0-64) Canada'!G5</f>
        <v>13.659843573032985</v>
      </c>
      <c r="H5" s="63">
        <f>100*'V. finale'!H6/'Population (0-64) Canada'!H5</f>
        <v>9.0999714591804235</v>
      </c>
      <c r="I5" s="63">
        <f>100*'V. finale'!I6/'Population (0-64) Canada'!I5</f>
        <v>7.9077323012312641</v>
      </c>
      <c r="J5" s="63">
        <f>100*'V. finale'!J6/'Population (0-64) Canada'!J5</f>
        <v>8.1013294446951996</v>
      </c>
      <c r="K5" s="63">
        <f>100*'V. finale'!K6/'Population (0-64) Canada'!K5</f>
        <v>10.37032950254495</v>
      </c>
      <c r="L5" s="63">
        <f>100*'V. finale'!L6/'Population (0-64) Canada'!L5</f>
        <v>11.719411348265526</v>
      </c>
      <c r="M5" s="63">
        <f t="shared" si="0"/>
        <v>10.802744620378832</v>
      </c>
      <c r="O5" s="51">
        <v>1993</v>
      </c>
      <c r="P5" s="49">
        <v>12.106086154329057</v>
      </c>
      <c r="Q5" s="49">
        <v>10.968825900357793</v>
      </c>
      <c r="R5" s="49">
        <v>12.231074364188604</v>
      </c>
      <c r="S5" s="49">
        <v>11.884942797055091</v>
      </c>
      <c r="T5" s="49">
        <v>11.697310707172957</v>
      </c>
      <c r="U5" s="49">
        <v>13.659843573032985</v>
      </c>
      <c r="V5" s="49">
        <v>9.0999714591804235</v>
      </c>
      <c r="W5" s="49">
        <v>7.9077323012312641</v>
      </c>
      <c r="X5" s="49">
        <v>8.1013294446951996</v>
      </c>
      <c r="Y5" s="49">
        <v>10.37032950254495</v>
      </c>
    </row>
    <row r="6" spans="1:25">
      <c r="A6" s="64">
        <v>1994</v>
      </c>
      <c r="B6" s="63">
        <f>100*'V. finale'!B7/'Population (0-64) Canada'!B6</f>
        <v>12.963429279820245</v>
      </c>
      <c r="C6" s="63">
        <f>100*'V. finale'!C7/'Population (0-64) Canada'!C6</f>
        <v>11.292714044343299</v>
      </c>
      <c r="D6" s="63">
        <f>100*'V. finale'!D7/'Population (0-64) Canada'!D6</f>
        <v>12.859462152995452</v>
      </c>
      <c r="E6" s="63">
        <f>100*'V. finale'!E7/'Population (0-64) Canada'!E6</f>
        <v>11.190036002724531</v>
      </c>
      <c r="F6" s="63">
        <f>100*'V. finale'!F7/'Population (0-64) Canada'!F6</f>
        <v>12.381322071027769</v>
      </c>
      <c r="G6" s="63">
        <f>100*'V. finale'!G7/'Population (0-64) Canada'!G6</f>
        <v>14.483192178299195</v>
      </c>
      <c r="H6" s="63">
        <f>100*'V. finale'!H7/'Population (0-64) Canada'!H6</f>
        <v>9.1917535663077459</v>
      </c>
      <c r="I6" s="63">
        <f>100*'V. finale'!I7/'Population (0-64) Canada'!I6</f>
        <v>9.6194917991227857</v>
      </c>
      <c r="J6" s="63">
        <f>100*'V. finale'!J7/'Population (0-64) Canada'!J6</f>
        <v>6.2160875617723699</v>
      </c>
      <c r="K6" s="63">
        <f>100*'V. finale'!K7/'Population (0-64) Canada'!K6</f>
        <v>10.999624736989171</v>
      </c>
      <c r="L6" s="63">
        <f>100*'V. finale'!L7/'Population (0-64) Canada'!L6</f>
        <v>12.176952222138478</v>
      </c>
      <c r="M6" s="63">
        <f t="shared" si="0"/>
        <v>11.119711339340258</v>
      </c>
      <c r="O6" s="51">
        <v>1994</v>
      </c>
      <c r="P6" s="49">
        <v>12.963429279820245</v>
      </c>
      <c r="Q6" s="49">
        <v>11.292714044343299</v>
      </c>
      <c r="R6" s="49">
        <v>12.859462152995452</v>
      </c>
      <c r="S6" s="49">
        <v>11.190036002724531</v>
      </c>
      <c r="T6" s="49">
        <v>12.381322071027769</v>
      </c>
      <c r="U6" s="49">
        <v>14.483192178299195</v>
      </c>
      <c r="V6" s="49">
        <v>9.1917535663077459</v>
      </c>
      <c r="W6" s="49">
        <v>9.6194917991227857</v>
      </c>
      <c r="X6" s="49">
        <v>6.2160875617723699</v>
      </c>
      <c r="Y6" s="49">
        <v>10.999624736989171</v>
      </c>
    </row>
    <row r="7" spans="1:25">
      <c r="A7" s="64">
        <v>1995</v>
      </c>
      <c r="B7" s="63">
        <f>100*'V. finale'!B8/'Population (0-64) Canada'!B7</f>
        <v>14.023958456272867</v>
      </c>
      <c r="C7" s="63">
        <f>100*'V. finale'!C8/'Population (0-64) Canada'!C7</f>
        <v>10.607628938296108</v>
      </c>
      <c r="D7" s="63">
        <f>100*'V. finale'!D8/'Population (0-64) Canada'!D7</f>
        <v>12.85596498232923</v>
      </c>
      <c r="E7" s="63">
        <f>100*'V. finale'!E8/'Population (0-64) Canada'!E7</f>
        <v>10.278398637656039</v>
      </c>
      <c r="F7" s="63">
        <f>100*'V. finale'!F8/'Population (0-64) Canada'!F7</f>
        <v>12.598356936799499</v>
      </c>
      <c r="G7" s="63">
        <f>100*'V. finale'!G8/'Population (0-64) Canada'!G7</f>
        <v>13.969693059474986</v>
      </c>
      <c r="H7" s="63">
        <f>100*'V. finale'!H8/'Population (0-64) Canada'!H7</f>
        <v>8.7268078934591955</v>
      </c>
      <c r="I7" s="63">
        <f>100*'V. finale'!I8/'Population (0-64) Canada'!I7</f>
        <v>9.5585429044826</v>
      </c>
      <c r="J7" s="63">
        <f>100*'V. finale'!J8/'Population (0-64) Canada'!J7</f>
        <v>5.1630445777916254</v>
      </c>
      <c r="K7" s="63">
        <f>100*'V. finale'!K8/'Population (0-64) Canada'!K7</f>
        <v>11.333185978702209</v>
      </c>
      <c r="L7" s="63">
        <f>100*'V. finale'!L8/'Population (0-64) Canada'!L7</f>
        <v>11.952636186778754</v>
      </c>
      <c r="M7" s="63">
        <f t="shared" si="0"/>
        <v>10.911558236526435</v>
      </c>
      <c r="O7" s="51">
        <v>1995</v>
      </c>
      <c r="P7" s="49">
        <v>14.023958456272867</v>
      </c>
      <c r="Q7" s="49">
        <v>10.607628938296108</v>
      </c>
      <c r="R7" s="49">
        <v>12.85596498232923</v>
      </c>
      <c r="S7" s="49">
        <v>10.278398637656039</v>
      </c>
      <c r="T7" s="49">
        <v>12.598356936799499</v>
      </c>
      <c r="U7" s="49">
        <v>13.969693059474986</v>
      </c>
      <c r="V7" s="49">
        <v>8.7268078934591955</v>
      </c>
      <c r="W7" s="49">
        <v>9.5585429044826</v>
      </c>
      <c r="X7" s="49">
        <v>5.1630445777916254</v>
      </c>
      <c r="Y7" s="49">
        <v>11.333185978702209</v>
      </c>
    </row>
    <row r="8" spans="1:25">
      <c r="A8" s="64">
        <v>1996</v>
      </c>
      <c r="B8" s="63">
        <f>100*'V. finale'!B9/'Population (0-64) Canada'!B8</f>
        <v>14.402870528057891</v>
      </c>
      <c r="C8" s="63">
        <f>100*'V. finale'!C9/'Population (0-64) Canada'!C8</f>
        <v>9.8978909878433594</v>
      </c>
      <c r="D8" s="63">
        <f>100*'V. finale'!D9/'Population (0-64) Canada'!D8</f>
        <v>12.715632334459364</v>
      </c>
      <c r="E8" s="63">
        <f>100*'V. finale'!E9/'Population (0-64) Canada'!E8</f>
        <v>10.289926663373485</v>
      </c>
      <c r="F8" s="63">
        <f>100*'V. finale'!F9/'Population (0-64) Canada'!F8</f>
        <v>12.750102383384855</v>
      </c>
      <c r="G8" s="63">
        <f>100*'V. finale'!G9/'Population (0-64) Canada'!G8</f>
        <v>12.486385101047095</v>
      </c>
      <c r="H8" s="63">
        <f>100*'V. finale'!H9/'Population (0-64) Canada'!H8</f>
        <v>8.7490223630314041</v>
      </c>
      <c r="I8" s="63">
        <f>100*'V. finale'!I9/'Population (0-64) Canada'!I8</f>
        <v>9.4241186268106425</v>
      </c>
      <c r="J8" s="63">
        <f>100*'V. finale'!J9/'Population (0-64) Canada'!J8</f>
        <v>4.9359977604307899</v>
      </c>
      <c r="K8" s="63">
        <f>100*'V. finale'!K9/'Population (0-64) Canada'!K8</f>
        <v>10.918280844512346</v>
      </c>
      <c r="L8" s="63">
        <f>100*'V. finale'!L9/'Population (0-64) Canada'!L8</f>
        <v>11.349825527052811</v>
      </c>
      <c r="M8" s="63">
        <f t="shared" si="0"/>
        <v>10.657022759295122</v>
      </c>
      <c r="O8" s="51">
        <v>1996</v>
      </c>
      <c r="P8" s="49">
        <v>14.402870528057891</v>
      </c>
      <c r="Q8" s="49">
        <v>9.8978909878433594</v>
      </c>
      <c r="R8" s="49">
        <v>12.715632334459364</v>
      </c>
      <c r="S8" s="49">
        <v>10.289926663373485</v>
      </c>
      <c r="T8" s="49">
        <v>12.750102383384855</v>
      </c>
      <c r="U8" s="49">
        <v>12.486385101047095</v>
      </c>
      <c r="V8" s="49">
        <v>8.7490223630314041</v>
      </c>
      <c r="W8" s="49">
        <v>9.4241186268106425</v>
      </c>
      <c r="X8" s="49">
        <v>4.9359977604307899</v>
      </c>
      <c r="Y8" s="49">
        <v>10.918280844512346</v>
      </c>
    </row>
    <row r="9" spans="1:25">
      <c r="A9" s="64">
        <v>1997</v>
      </c>
      <c r="B9" s="63">
        <f>100*'V. finale'!B10/'Population (0-64) Canada'!B9</f>
        <v>14.668086573515881</v>
      </c>
      <c r="C9" s="63">
        <f>100*'V. finale'!C10/'Population (0-64) Canada'!C9</f>
        <v>9.4579417154341794</v>
      </c>
      <c r="D9" s="63">
        <f>100*'V. finale'!D10/'Population (0-64) Canada'!D9</f>
        <v>11.558654311119007</v>
      </c>
      <c r="E9" s="63">
        <f>100*'V. finale'!E10/'Population (0-64) Canada'!E9</f>
        <v>10.813017044969968</v>
      </c>
      <c r="F9" s="63">
        <f>100*'V. finale'!F10/'Population (0-64) Canada'!F9</f>
        <v>12.424155954558254</v>
      </c>
      <c r="G9" s="63">
        <f>100*'V. finale'!G10/'Population (0-64) Canada'!G9</f>
        <v>11.678215191635083</v>
      </c>
      <c r="H9" s="63">
        <f>100*'V. finale'!H10/'Population (0-64) Canada'!H9</f>
        <v>8.0583789312613145</v>
      </c>
      <c r="I9" s="63">
        <f>100*'V. finale'!I10/'Population (0-64) Canada'!I9</f>
        <v>9.0924034176401829</v>
      </c>
      <c r="J9" s="63">
        <f>100*'V. finale'!J10/'Population (0-64) Canada'!J9</f>
        <v>4.2807078064116535</v>
      </c>
      <c r="K9" s="63">
        <f>100*'V. finale'!K10/'Population (0-64) Canada'!K9</f>
        <v>9.3121259782275096</v>
      </c>
      <c r="L9" s="63">
        <f>100*'V. finale'!L10/'Population (0-64) Canada'!L9</f>
        <v>10.625486443092175</v>
      </c>
      <c r="M9" s="63">
        <f t="shared" si="0"/>
        <v>10.134368692477304</v>
      </c>
      <c r="O9" s="51">
        <v>1997</v>
      </c>
      <c r="P9" s="49">
        <v>14.668086573515881</v>
      </c>
      <c r="Q9" s="49">
        <v>9.4579417154341794</v>
      </c>
      <c r="R9" s="49">
        <v>11.558654311119007</v>
      </c>
      <c r="S9" s="49">
        <v>10.813017044969968</v>
      </c>
      <c r="T9" s="49">
        <v>12.424155954558254</v>
      </c>
      <c r="U9" s="49">
        <v>11.678215191635083</v>
      </c>
      <c r="V9" s="49">
        <v>8.0583789312613145</v>
      </c>
      <c r="W9" s="49">
        <v>9.0924034176401829</v>
      </c>
      <c r="X9" s="49">
        <v>4.2807078064116535</v>
      </c>
      <c r="Y9" s="49">
        <v>9.3121259782275096</v>
      </c>
    </row>
    <row r="10" spans="1:25">
      <c r="A10" s="64">
        <v>1998</v>
      </c>
      <c r="B10" s="63">
        <f>100*'V. finale'!B11/'Population (0-64) Canada'!B10</f>
        <v>13.487288268424958</v>
      </c>
      <c r="C10" s="63">
        <f>100*'V. finale'!C11/'Population (0-64) Canada'!C10</f>
        <v>9.3305737454619475</v>
      </c>
      <c r="D10" s="63">
        <f>100*'V. finale'!D11/'Population (0-64) Canada'!D10</f>
        <v>10.567701889455659</v>
      </c>
      <c r="E10" s="63">
        <f>100*'V. finale'!E11/'Population (0-64) Canada'!E10</f>
        <v>10.206720521017122</v>
      </c>
      <c r="F10" s="63">
        <f>100*'V. finale'!F11/'Population (0-64) Canada'!F10</f>
        <v>11.360528573756632</v>
      </c>
      <c r="G10" s="63">
        <f>100*'V. finale'!G11/'Population (0-64) Canada'!G10</f>
        <v>10.961841581349862</v>
      </c>
      <c r="H10" s="63">
        <f>100*'V. finale'!H11/'Population (0-64) Canada'!H10</f>
        <v>7.4025952867767453</v>
      </c>
      <c r="I10" s="63">
        <f>100*'V. finale'!I11/'Population (0-64) Canada'!I10</f>
        <v>8.3398230577127261</v>
      </c>
      <c r="J10" s="63">
        <f>100*'V. finale'!J11/'Population (0-64) Canada'!J10</f>
        <v>3.7590847738692315</v>
      </c>
      <c r="K10" s="63">
        <f>100*'V. finale'!K11/'Population (0-64) Canada'!K10</f>
        <v>8.5607299102003225</v>
      </c>
      <c r="L10" s="63">
        <f>100*'V. finale'!L11/'Population (0-64) Canada'!L10</f>
        <v>9.8159685748689078</v>
      </c>
      <c r="M10" s="63">
        <f t="shared" si="0"/>
        <v>9.3976887608025201</v>
      </c>
      <c r="O10" s="51">
        <v>1998</v>
      </c>
      <c r="P10" s="49">
        <v>13.487288268424958</v>
      </c>
      <c r="Q10" s="49">
        <v>9.3305737454619475</v>
      </c>
      <c r="R10" s="49">
        <v>10.567701889455659</v>
      </c>
      <c r="S10" s="49">
        <v>10.206720521017122</v>
      </c>
      <c r="T10" s="49">
        <v>11.360528573756632</v>
      </c>
      <c r="U10" s="49">
        <v>10.961841581349862</v>
      </c>
      <c r="V10" s="49">
        <v>7.4025952867767453</v>
      </c>
      <c r="W10" s="49">
        <v>8.3398230577127261</v>
      </c>
      <c r="X10" s="49">
        <v>3.7590847738692315</v>
      </c>
      <c r="Y10" s="49">
        <v>8.5607299102003225</v>
      </c>
    </row>
    <row r="11" spans="1:25">
      <c r="A11" s="64">
        <v>1999</v>
      </c>
      <c r="B11" s="63">
        <f>100*'V. finale'!B12/'Population (0-64) Canada'!B11</f>
        <v>12.698719200115434</v>
      </c>
      <c r="C11" s="63">
        <f>100*'V. finale'!C12/'Population (0-64) Canada'!C11</f>
        <v>8.2935581056836263</v>
      </c>
      <c r="D11" s="63">
        <f>100*'V. finale'!D12/'Population (0-64) Canada'!D11</f>
        <v>9.9898002780844273</v>
      </c>
      <c r="E11" s="63">
        <f>100*'V. finale'!E12/'Population (0-64) Canada'!E11</f>
        <v>9.4672888319694106</v>
      </c>
      <c r="F11" s="63">
        <f>100*'V. finale'!F12/'Population (0-64) Canada'!F11</f>
        <v>10.334640439527741</v>
      </c>
      <c r="G11" s="63">
        <f>100*'V. finale'!G12/'Population (0-64) Canada'!G11</f>
        <v>9.0368258846626563</v>
      </c>
      <c r="H11" s="63">
        <f>100*'V. finale'!H12/'Population (0-64) Canada'!H11</f>
        <v>6.961960536729662</v>
      </c>
      <c r="I11" s="63">
        <f>100*'V. finale'!I12/'Population (0-64) Canada'!I11</f>
        <v>7.6732776087989993</v>
      </c>
      <c r="J11" s="63">
        <f>100*'V. finale'!J12/'Population (0-64) Canada'!J11</f>
        <v>3.5624177342947974</v>
      </c>
      <c r="K11" s="63">
        <f>100*'V. finale'!K12/'Population (0-64) Canada'!K11</f>
        <v>7.8787694895372145</v>
      </c>
      <c r="L11" s="63">
        <f>100*'V. finale'!L12/'Population (0-64) Canada'!L11</f>
        <v>8.6284786222468899</v>
      </c>
      <c r="M11" s="63">
        <f t="shared" si="0"/>
        <v>8.5897258109403971</v>
      </c>
      <c r="O11" s="51">
        <v>1999</v>
      </c>
      <c r="P11" s="49">
        <v>12.698719200115434</v>
      </c>
      <c r="Q11" s="49">
        <v>8.2935581056836263</v>
      </c>
      <c r="R11" s="49">
        <v>9.9898002780844273</v>
      </c>
      <c r="S11" s="49">
        <v>9.4672888319694106</v>
      </c>
      <c r="T11" s="49">
        <v>10.334640439527741</v>
      </c>
      <c r="U11" s="49">
        <v>9.0368258846626563</v>
      </c>
      <c r="V11" s="49">
        <v>6.961960536729662</v>
      </c>
      <c r="W11" s="49">
        <v>7.6732776087989993</v>
      </c>
      <c r="X11" s="49">
        <v>3.5624177342947974</v>
      </c>
      <c r="Y11" s="49">
        <v>7.8787694895372145</v>
      </c>
    </row>
    <row r="12" spans="1:25">
      <c r="A12" s="64">
        <v>2000</v>
      </c>
      <c r="B12" s="63">
        <f>100*'V. finale'!B13/'Population (0-64) Canada'!B12</f>
        <v>12.75517553496832</v>
      </c>
      <c r="C12" s="63">
        <f>100*'V. finale'!C13/'Population (0-64) Canada'!C12</f>
        <v>7.1919314989677465</v>
      </c>
      <c r="D12" s="63">
        <f>100*'V. finale'!D13/'Population (0-64) Canada'!D12</f>
        <v>9.1154771401891121</v>
      </c>
      <c r="E12" s="63">
        <f>100*'V. finale'!E13/'Population (0-64) Canada'!E12</f>
        <v>8.6081760793977651</v>
      </c>
      <c r="F12" s="63">
        <f>100*'V. finale'!F13/'Population (0-64) Canada'!F12</f>
        <v>9.6493636508351539</v>
      </c>
      <c r="G12" s="63">
        <f>100*'V. finale'!G13/'Population (0-64) Canada'!G12</f>
        <v>7.8443192595885822</v>
      </c>
      <c r="H12" s="63">
        <f>100*'V. finale'!H13/'Population (0-64) Canada'!H12</f>
        <v>6.3878934785965207</v>
      </c>
      <c r="I12" s="63">
        <f>100*'V. finale'!I13/'Population (0-64) Canada'!I12</f>
        <v>7.4168970399838177</v>
      </c>
      <c r="J12" s="63">
        <f>100*'V. finale'!J13/'Population (0-64) Canada'!J12</f>
        <v>3.3274864818548351</v>
      </c>
      <c r="K12" s="63">
        <f>100*'V. finale'!K13/'Population (0-64) Canada'!K12</f>
        <v>7.4716381159121532</v>
      </c>
      <c r="L12" s="63">
        <f>100*'V. finale'!L13/'Population (0-64) Canada'!L12</f>
        <v>7.8438255336488334</v>
      </c>
      <c r="M12" s="63">
        <f t="shared" si="0"/>
        <v>7.9768358280294009</v>
      </c>
      <c r="O12" s="51">
        <v>2000</v>
      </c>
      <c r="P12" s="49">
        <v>12.75517553496832</v>
      </c>
      <c r="Q12" s="49">
        <v>7.1919314989677465</v>
      </c>
      <c r="R12" s="49">
        <v>9.1154771401891121</v>
      </c>
      <c r="S12" s="49">
        <v>8.6081760793977651</v>
      </c>
      <c r="T12" s="49">
        <v>9.6493636508351539</v>
      </c>
      <c r="U12" s="49">
        <v>7.8443192595885822</v>
      </c>
      <c r="V12" s="49">
        <v>6.3878934785965207</v>
      </c>
      <c r="W12" s="49">
        <v>7.4168970399838177</v>
      </c>
      <c r="X12" s="49">
        <v>3.3274864818548351</v>
      </c>
      <c r="Y12" s="49">
        <v>7.4716381159121532</v>
      </c>
    </row>
    <row r="13" spans="1:25">
      <c r="A13" s="64">
        <v>2001</v>
      </c>
      <c r="B13" s="63">
        <f>100*'V. finale'!B14/'Population (0-64) Canada'!B13</f>
        <v>11.857067755607764</v>
      </c>
      <c r="C13" s="63">
        <f>100*'V. finale'!C14/'Population (0-64) Canada'!C13</f>
        <v>6.5208922613099372</v>
      </c>
      <c r="D13" s="63">
        <f>100*'V. finale'!D14/'Population (0-64) Canada'!D13</f>
        <v>8.2887461658344836</v>
      </c>
      <c r="E13" s="63">
        <f>100*'V. finale'!E14/'Population (0-64) Canada'!E13</f>
        <v>8.1112612626478722</v>
      </c>
      <c r="F13" s="63">
        <f>100*'V. finale'!F14/'Population (0-64) Canada'!F13</f>
        <v>8.960912194361601</v>
      </c>
      <c r="G13" s="63">
        <f>100*'V. finale'!G14/'Population (0-64) Canada'!G13</f>
        <v>6.8112373891985412</v>
      </c>
      <c r="H13" s="63">
        <f>100*'V. finale'!H14/'Population (0-64) Canada'!H13</f>
        <v>6.0840830331517157</v>
      </c>
      <c r="I13" s="63">
        <f>100*'V. finale'!I14/'Population (0-64) Canada'!I13</f>
        <v>7.1368218993790142</v>
      </c>
      <c r="J13" s="63">
        <f>100*'V. finale'!J14/'Population (0-64) Canada'!J13</f>
        <v>3.0938544403362909</v>
      </c>
      <c r="K13" s="63">
        <f>100*'V. finale'!K14/'Population (0-64) Canada'!K13</f>
        <v>7.146637445779497</v>
      </c>
      <c r="L13" s="63">
        <f>100*'V. finale'!L14/'Population (0-64) Canada'!L13</f>
        <v>7.132397453677422</v>
      </c>
      <c r="M13" s="63">
        <f t="shared" si="0"/>
        <v>7.4011513847606718</v>
      </c>
      <c r="O13" s="51">
        <v>2001</v>
      </c>
      <c r="P13" s="49">
        <v>11.857067755607764</v>
      </c>
      <c r="Q13" s="49">
        <v>6.5208922613099372</v>
      </c>
      <c r="R13" s="49">
        <v>8.2887461658344836</v>
      </c>
      <c r="S13" s="49">
        <v>8.1112612626478722</v>
      </c>
      <c r="T13" s="49">
        <v>8.960912194361601</v>
      </c>
      <c r="U13" s="49">
        <v>6.8112373891985412</v>
      </c>
      <c r="V13" s="49">
        <v>6.0840830331517157</v>
      </c>
      <c r="W13" s="49">
        <v>7.1368218993790142</v>
      </c>
      <c r="X13" s="49">
        <v>3.0938544403362909</v>
      </c>
      <c r="Y13" s="49">
        <v>7.146637445779497</v>
      </c>
    </row>
    <row r="14" spans="1:25">
      <c r="A14" s="64">
        <v>2002</v>
      </c>
      <c r="B14" s="63">
        <f>100*'V. finale'!B15/'Population (0-64) Canada'!B14</f>
        <v>11.458418059472804</v>
      </c>
      <c r="C14" s="63">
        <f>100*'V. finale'!C15/'Population (0-64) Canada'!C14</f>
        <v>6.2684771835901429</v>
      </c>
      <c r="D14" s="63">
        <f>100*'V. finale'!D15/'Population (0-64) Canada'!D14</f>
        <v>7.6210444920295028</v>
      </c>
      <c r="E14" s="63">
        <f>100*'V. finale'!E15/'Population (0-64) Canada'!E14</f>
        <v>7.8047275671923799</v>
      </c>
      <c r="F14" s="63">
        <f>100*'V. finale'!F15/'Population (0-64) Canada'!F14</f>
        <v>8.6736949235383189</v>
      </c>
      <c r="G14" s="63">
        <f>100*'V. finale'!G15/'Population (0-64) Canada'!G14</f>
        <v>6.5008914144080974</v>
      </c>
      <c r="H14" s="63">
        <f>100*'V. finale'!H15/'Population (0-64) Canada'!H14</f>
        <v>6.0146071891068562</v>
      </c>
      <c r="I14" s="63">
        <f>100*'V. finale'!I15/'Population (0-64) Canada'!I14</f>
        <v>6.6014600876429137</v>
      </c>
      <c r="J14" s="63">
        <f>100*'V. finale'!J15/'Population (0-64) Canada'!J14</f>
        <v>2.9756067870885716</v>
      </c>
      <c r="K14" s="63">
        <f>100*'V. finale'!K15/'Population (0-64) Canada'!K14</f>
        <v>6.7883999634068246</v>
      </c>
      <c r="L14" s="63">
        <f>100*'V. finale'!L15/'Population (0-64) Canada'!L14</f>
        <v>6.821306954157806</v>
      </c>
      <c r="M14" s="63">
        <f t="shared" si="0"/>
        <v>7.0707327667476418</v>
      </c>
      <c r="O14" s="51">
        <v>2002</v>
      </c>
      <c r="P14" s="49">
        <v>11.458418059472804</v>
      </c>
      <c r="Q14" s="49">
        <v>6.2684771835901429</v>
      </c>
      <c r="R14" s="49">
        <v>7.6210444920295028</v>
      </c>
      <c r="S14" s="49">
        <v>7.8047275671923799</v>
      </c>
      <c r="T14" s="49">
        <v>8.6736949235383189</v>
      </c>
      <c r="U14" s="49">
        <v>6.5008914144080974</v>
      </c>
      <c r="V14" s="49">
        <v>6.0146071891068562</v>
      </c>
      <c r="W14" s="49">
        <v>6.6014600876429137</v>
      </c>
      <c r="X14" s="49">
        <v>2.9756067870885716</v>
      </c>
      <c r="Y14" s="49">
        <v>6.7883999634068246</v>
      </c>
    </row>
    <row r="15" spans="1:25">
      <c r="A15" s="64">
        <v>2003</v>
      </c>
      <c r="B15" s="63">
        <f>100*'V. finale'!B16/'Population (0-64) Canada'!B15</f>
        <v>11.306415609247733</v>
      </c>
      <c r="C15" s="63">
        <f>100*'V. finale'!C16/'Population (0-64) Canada'!C15</f>
        <v>5.8392430986916715</v>
      </c>
      <c r="D15" s="63">
        <f>100*'V. finale'!D16/'Population (0-64) Canada'!D15</f>
        <v>7.2190185849485315</v>
      </c>
      <c r="E15" s="63">
        <f>100*'V. finale'!E16/'Population (0-64) Canada'!E15</f>
        <v>7.6332103366647504</v>
      </c>
      <c r="F15" s="63">
        <f>100*'V. finale'!F16/'Population (0-64) Canada'!F15</f>
        <v>8.3823600307490853</v>
      </c>
      <c r="G15" s="63">
        <f>100*'V. finale'!G16/'Population (0-64) Canada'!G15</f>
        <v>6.300092701764699</v>
      </c>
      <c r="H15" s="63">
        <f>100*'V. finale'!H16/'Population (0-64) Canada'!H15</f>
        <v>5.9578751372598946</v>
      </c>
      <c r="I15" s="63">
        <f>100*'V. finale'!I16/'Population (0-64) Canada'!I15</f>
        <v>6.2643877797337639</v>
      </c>
      <c r="J15" s="63">
        <f>100*'V. finale'!J16/'Population (0-64) Canada'!J15</f>
        <v>3.094943338729645</v>
      </c>
      <c r="K15" s="63">
        <f>100*'V. finale'!K16/'Population (0-64) Canada'!K15</f>
        <v>5.0673187542875286</v>
      </c>
      <c r="L15" s="63">
        <f>100*'V. finale'!L16/'Population (0-64) Canada'!L15</f>
        <v>6.4242163225486824</v>
      </c>
      <c r="M15" s="63">
        <f t="shared" si="0"/>
        <v>6.7064865372077307</v>
      </c>
      <c r="O15" s="51">
        <v>2003</v>
      </c>
      <c r="P15" s="49">
        <v>11.306415609247733</v>
      </c>
      <c r="Q15" s="49">
        <v>5.8392430986916715</v>
      </c>
      <c r="R15" s="49">
        <v>7.2190185849485315</v>
      </c>
      <c r="S15" s="49">
        <v>7.6332103366647504</v>
      </c>
      <c r="T15" s="49">
        <v>8.3823600307490853</v>
      </c>
      <c r="U15" s="49">
        <v>6.300092701764699</v>
      </c>
      <c r="V15" s="49">
        <v>5.9578751372598946</v>
      </c>
      <c r="W15" s="49">
        <v>6.2643877797337639</v>
      </c>
      <c r="X15" s="49">
        <v>3.094943338729645</v>
      </c>
      <c r="Y15" s="49">
        <v>5.0673187542875286</v>
      </c>
    </row>
    <row r="16" spans="1:25">
      <c r="A16" s="64">
        <v>2004</v>
      </c>
      <c r="B16" s="63">
        <f>100*'V. finale'!B17/'Population (0-64) Canada'!B16</f>
        <v>11.056325682851545</v>
      </c>
      <c r="C16" s="63">
        <f>100*'V. finale'!C17/'Population (0-64) Canada'!C16</f>
        <v>5.9969761725777708</v>
      </c>
      <c r="D16" s="63">
        <f>100*'V. finale'!D17/'Population (0-64) Canada'!D16</f>
        <v>6.9726197730121218</v>
      </c>
      <c r="E16" s="63">
        <f>100*'V. finale'!E17/'Population (0-64) Canada'!E16</f>
        <v>7.292094038597007</v>
      </c>
      <c r="F16" s="63">
        <f>100*'V. finale'!F17/'Population (0-64) Canada'!F16</f>
        <v>8.1569060841228502</v>
      </c>
      <c r="G16" s="63">
        <f>100*'V. finale'!G17/'Population (0-64) Canada'!G16</f>
        <v>6.2165007391345375</v>
      </c>
      <c r="H16" s="63">
        <f>100*'V. finale'!H17/'Population (0-64) Canada'!H16</f>
        <v>5.9933363562880748</v>
      </c>
      <c r="I16" s="63">
        <f>100*'V. finale'!I17/'Population (0-64) Canada'!I16</f>
        <v>6.093637325057907</v>
      </c>
      <c r="J16" s="63">
        <f>100*'V. finale'!J17/'Population (0-64) Canada'!J16</f>
        <v>3.1472712916862795</v>
      </c>
      <c r="K16" s="63">
        <f>100*'V. finale'!K17/'Population (0-64) Canada'!K16</f>
        <v>4.6019920964314567</v>
      </c>
      <c r="L16" s="63">
        <f>100*'V. finale'!L17/'Population (0-64) Canada'!L16</f>
        <v>6.255713997942582</v>
      </c>
      <c r="M16" s="63">
        <f t="shared" si="0"/>
        <v>6.5527659559759552</v>
      </c>
      <c r="O16" s="51">
        <v>2004</v>
      </c>
      <c r="P16" s="49">
        <v>11.056325682851545</v>
      </c>
      <c r="Q16" s="49">
        <v>5.9969761725777708</v>
      </c>
      <c r="R16" s="49">
        <v>6.9726197730121218</v>
      </c>
      <c r="S16" s="49">
        <v>7.292094038597007</v>
      </c>
      <c r="T16" s="49">
        <v>8.1569060841228502</v>
      </c>
      <c r="U16" s="49">
        <v>6.2165007391345375</v>
      </c>
      <c r="V16" s="49">
        <v>5.9933363562880748</v>
      </c>
      <c r="W16" s="49">
        <v>6.093637325057907</v>
      </c>
      <c r="X16" s="49">
        <v>3.1472712916862795</v>
      </c>
      <c r="Y16" s="49">
        <v>4.6019920964314567</v>
      </c>
    </row>
    <row r="17" spans="1:25">
      <c r="A17" s="64">
        <v>2005</v>
      </c>
      <c r="B17" s="63">
        <f>100*'V. finale'!B18/'Population (0-64) Canada'!B17</f>
        <v>10.870563566754557</v>
      </c>
      <c r="C17" s="63">
        <f>100*'V. finale'!C18/'Population (0-64) Canada'!C17</f>
        <v>5.8272597522147809</v>
      </c>
      <c r="D17" s="63">
        <f>100*'V. finale'!D18/'Population (0-64) Canada'!D17</f>
        <v>6.5062860924713686</v>
      </c>
      <c r="E17" s="63">
        <f>100*'V. finale'!E18/'Population (0-64) Canada'!E17</f>
        <v>6.9680558191042934</v>
      </c>
      <c r="F17" s="63">
        <f>100*'V. finale'!F18/'Population (0-64) Canada'!F17</f>
        <v>7.9116959774155697</v>
      </c>
      <c r="G17" s="63">
        <f>100*'V. finale'!G18/'Population (0-64) Canada'!G17</f>
        <v>6.1965257687539017</v>
      </c>
      <c r="H17" s="63">
        <f>100*'V. finale'!H18/'Population (0-64) Canada'!H17</f>
        <v>5.9777087412947774</v>
      </c>
      <c r="I17" s="63">
        <f>100*'V. finale'!I18/'Population (0-64) Canada'!I17</f>
        <v>5.7564535518027631</v>
      </c>
      <c r="J17" s="63">
        <f>100*'V. finale'!J18/'Population (0-64) Canada'!J17</f>
        <v>2.9680983152348728</v>
      </c>
      <c r="K17" s="63">
        <f>100*'V. finale'!K18/'Population (0-64) Canada'!K17</f>
        <v>4.1317772986450594</v>
      </c>
      <c r="L17" s="63">
        <f>100*'V. finale'!L18/'Population (0-64) Canada'!L17</f>
        <v>6.065802758676087</v>
      </c>
      <c r="M17" s="63">
        <f t="shared" si="0"/>
        <v>6.3114424883691944</v>
      </c>
      <c r="O17" s="51">
        <v>2005</v>
      </c>
      <c r="P17" s="49">
        <v>10.870563566754557</v>
      </c>
      <c r="Q17" s="49">
        <v>5.8272597522147809</v>
      </c>
      <c r="R17" s="49">
        <v>6.5062860924713686</v>
      </c>
      <c r="S17" s="49">
        <v>6.9680558191042934</v>
      </c>
      <c r="T17" s="49">
        <v>7.9116959774155697</v>
      </c>
      <c r="U17" s="49">
        <v>6.1965257687539017</v>
      </c>
      <c r="V17" s="49">
        <v>5.9777087412947774</v>
      </c>
      <c r="W17" s="49">
        <v>5.7564535518027631</v>
      </c>
      <c r="X17" s="49">
        <v>2.9680983152348728</v>
      </c>
      <c r="Y17" s="49">
        <v>4.1317772986450594</v>
      </c>
    </row>
    <row r="18" spans="1:25">
      <c r="A18" s="64">
        <v>2006</v>
      </c>
      <c r="B18" s="63">
        <f>100*'V. finale'!B19/'Population (0-64) Canada'!B18</f>
        <v>10.386218809719738</v>
      </c>
      <c r="C18" s="63">
        <f>100*'V. finale'!C19/'Population (0-64) Canada'!C18</f>
        <v>5.4353364812990455</v>
      </c>
      <c r="D18" s="63">
        <f>100*'V. finale'!D19/'Population (0-64) Canada'!D18</f>
        <v>6.4419630312801681</v>
      </c>
      <c r="E18" s="63">
        <f>100*'V. finale'!E19/'Population (0-64) Canada'!E18</f>
        <v>6.9597603585217094</v>
      </c>
      <c r="F18" s="63">
        <f>100*'V. finale'!F19/'Population (0-64) Canada'!F18</f>
        <v>7.7085922634976836</v>
      </c>
      <c r="G18" s="63">
        <f>100*'V. finale'!G19/'Population (0-64) Canada'!G18</f>
        <v>6.2510987550106858</v>
      </c>
      <c r="H18" s="63">
        <f>100*'V. finale'!H19/'Population (0-64) Canada'!H18</f>
        <v>5.8735707416245235</v>
      </c>
      <c r="I18" s="63">
        <f>100*'V. finale'!I19/'Population (0-64) Canada'!I18</f>
        <v>5.581196935674039</v>
      </c>
      <c r="J18" s="63">
        <f>100*'V. finale'!J19/'Population (0-64) Canada'!J18</f>
        <v>2.732015076289402</v>
      </c>
      <c r="K18" s="63">
        <f>100*'V. finale'!K19/'Population (0-64) Canada'!K18</f>
        <v>3.8535266448004677</v>
      </c>
      <c r="L18" s="63">
        <f>100*'V. finale'!L19/'Population (0-64) Canada'!L18</f>
        <v>5.9466177027606646</v>
      </c>
      <c r="M18" s="63">
        <f t="shared" si="0"/>
        <v>6.1223279097717462</v>
      </c>
      <c r="O18" s="51">
        <v>2006</v>
      </c>
      <c r="P18" s="49">
        <v>10.386218809719738</v>
      </c>
      <c r="Q18" s="49">
        <v>5.4353364812990455</v>
      </c>
      <c r="R18" s="49">
        <v>6.4419630312801681</v>
      </c>
      <c r="S18" s="49">
        <v>6.9597603585217094</v>
      </c>
      <c r="T18" s="49">
        <v>7.7085922634976836</v>
      </c>
      <c r="U18" s="49">
        <v>6.2510987550106858</v>
      </c>
      <c r="V18" s="49">
        <v>5.8735707416245235</v>
      </c>
      <c r="W18" s="49">
        <v>5.581196935674039</v>
      </c>
      <c r="X18" s="49">
        <v>2.732015076289402</v>
      </c>
      <c r="Y18" s="49">
        <v>3.8535266448004677</v>
      </c>
    </row>
    <row r="19" spans="1:25">
      <c r="A19" s="64">
        <v>2007</v>
      </c>
      <c r="B19" s="63">
        <f>100*'V. finale'!B20/'Population (0-64) Canada'!B19</f>
        <v>9.9300172388204544</v>
      </c>
      <c r="C19" s="63">
        <f>100*'V. finale'!C20/'Population (0-64) Canada'!C19</f>
        <v>4.9493544505789888</v>
      </c>
      <c r="D19" s="63">
        <f>100*'V. finale'!D20/'Population (0-64) Canada'!D19</f>
        <v>5.9943989903878174</v>
      </c>
      <c r="E19" s="63">
        <f>100*'V. finale'!E20/'Population (0-64) Canada'!E19</f>
        <v>6.6259039794770098</v>
      </c>
      <c r="F19" s="63">
        <f>100*'V. finale'!F20/'Population (0-64) Canada'!F19</f>
        <v>7.5705697629049915</v>
      </c>
      <c r="G19" s="63">
        <f>100*'V. finale'!G20/'Population (0-64) Canada'!G19</f>
        <v>6.2987920529232149</v>
      </c>
      <c r="H19" s="63">
        <f>100*'V. finale'!H20/'Population (0-64) Canada'!H19</f>
        <v>5.6754814293978209</v>
      </c>
      <c r="I19" s="63">
        <f>100*'V. finale'!I20/'Population (0-64) Canada'!I19</f>
        <v>5.3343212574460681</v>
      </c>
      <c r="J19" s="63">
        <f>100*'V. finale'!J20/'Population (0-64) Canada'!J19</f>
        <v>2.6719971210976388</v>
      </c>
      <c r="K19" s="63">
        <f>100*'V. finale'!K20/'Population (0-64) Canada'!K19</f>
        <v>3.7686794607390612</v>
      </c>
      <c r="L19" s="63">
        <f>100*'V. finale'!L20/'Population (0-64) Canada'!L19</f>
        <v>5.8613911189314587</v>
      </c>
      <c r="M19" s="63">
        <f t="shared" si="0"/>
        <v>5.8819515743773056</v>
      </c>
      <c r="O19" s="51">
        <v>2007</v>
      </c>
      <c r="P19" s="49">
        <v>9.9300172388204544</v>
      </c>
      <c r="Q19" s="49">
        <v>4.9493544505789888</v>
      </c>
      <c r="R19" s="49">
        <v>5.9943989903878174</v>
      </c>
      <c r="S19" s="49">
        <v>6.6259039794770098</v>
      </c>
      <c r="T19" s="49">
        <v>7.5705697629049915</v>
      </c>
      <c r="U19" s="49">
        <v>6.2987920529232149</v>
      </c>
      <c r="V19" s="49">
        <v>5.6754814293978209</v>
      </c>
      <c r="W19" s="49">
        <v>5.3343212574460681</v>
      </c>
      <c r="X19" s="49">
        <v>2.6719971210976388</v>
      </c>
      <c r="Y19" s="49">
        <v>3.7686794607390612</v>
      </c>
    </row>
    <row r="20" spans="1:25">
      <c r="A20" s="64">
        <v>2008</v>
      </c>
      <c r="B20" s="63">
        <f>100*'V. finale'!B21/'Population (0-64) Canada'!B20</f>
        <v>9.2081220358470031</v>
      </c>
      <c r="C20" s="63">
        <f>100*'V. finale'!C21/'Population (0-64) Canada'!C20</f>
        <v>4.8398189737885593</v>
      </c>
      <c r="D20" s="63">
        <f>100*'V. finale'!D21/'Population (0-64) Canada'!D20</f>
        <v>5.6642351965077617</v>
      </c>
      <c r="E20" s="63">
        <f>100*'V. finale'!E21/'Population (0-64) Canada'!E20</f>
        <v>6.242827054772925</v>
      </c>
      <c r="F20" s="63">
        <f>100*'V. finale'!F21/'Population (0-64) Canada'!F20</f>
        <v>7.3600992131650465</v>
      </c>
      <c r="G20" s="63">
        <f>100*'V. finale'!G21/'Population (0-64) Canada'!G20</f>
        <v>6.3194820141407151</v>
      </c>
      <c r="H20" s="63">
        <f>100*'V. finale'!H21/'Population (0-64) Canada'!H20</f>
        <v>5.4944937949937955</v>
      </c>
      <c r="I20" s="63">
        <f>100*'V. finale'!I21/'Population (0-64) Canada'!I20</f>
        <v>4.8074428899994812</v>
      </c>
      <c r="J20" s="63">
        <f>100*'V. finale'!J21/'Population (0-64) Canada'!J20</f>
        <v>2.6802357738886093</v>
      </c>
      <c r="K20" s="63">
        <f>100*'V. finale'!K21/'Population (0-64) Canada'!K20</f>
        <v>3.9154128944230355</v>
      </c>
      <c r="L20" s="63">
        <f>100*'V. finale'!L21/'Population (0-64) Canada'!L20</f>
        <v>5.7805824547066953</v>
      </c>
      <c r="M20" s="63">
        <f t="shared" si="0"/>
        <v>5.6532169841526931</v>
      </c>
      <c r="O20" s="51">
        <v>2008</v>
      </c>
      <c r="P20" s="49">
        <v>9.2081220358470031</v>
      </c>
      <c r="Q20" s="49">
        <v>4.8398189737885593</v>
      </c>
      <c r="R20" s="49">
        <v>5.6642351965077617</v>
      </c>
      <c r="S20" s="49">
        <v>6.242827054772925</v>
      </c>
      <c r="T20" s="49">
        <v>7.3600992131650465</v>
      </c>
      <c r="U20" s="49">
        <v>6.3194820141407151</v>
      </c>
      <c r="V20" s="49">
        <v>5.4944937949937955</v>
      </c>
      <c r="W20" s="49">
        <v>4.8074428899994812</v>
      </c>
      <c r="X20" s="49">
        <v>2.6802357738886093</v>
      </c>
      <c r="Y20" s="49">
        <v>3.9154128944230355</v>
      </c>
    </row>
    <row r="21" spans="1:25">
      <c r="A21" s="64">
        <v>2009</v>
      </c>
      <c r="B21" s="63">
        <f>100*'V. finale'!B22/'Population (0-64) Canada'!B21</f>
        <v>8.8487668598692029</v>
      </c>
      <c r="C21" s="63">
        <f>100*'V. finale'!C22/'Population (0-64) Canada'!C21</f>
        <v>4.6318650706555689</v>
      </c>
      <c r="D21" s="63">
        <f>100*'V. finale'!D22/'Population (0-64) Canada'!D21</f>
        <v>5.4498772553694455</v>
      </c>
      <c r="E21" s="63">
        <f>100*'V. finale'!E22/'Population (0-64) Canada'!E21</f>
        <v>6.1223331730807118</v>
      </c>
      <c r="F21" s="63">
        <f>100*'V. finale'!F22/'Population (0-64) Canada'!F21</f>
        <v>7.2857675809547207</v>
      </c>
      <c r="G21" s="63">
        <f>100*'V. finale'!G22/'Population (0-64) Canada'!G21</f>
        <v>6.7487620348682444</v>
      </c>
      <c r="H21" s="63">
        <f>100*'V. finale'!H22/'Population (0-64) Canada'!H21</f>
        <v>5.4022456725019339</v>
      </c>
      <c r="I21" s="63">
        <f>100*'V. finale'!I22/'Population (0-64) Canada'!I21</f>
        <v>4.6060692454680909</v>
      </c>
      <c r="J21" s="63">
        <f>100*'V. finale'!J22/'Population (0-64) Canada'!J21</f>
        <v>2.9304807124110122</v>
      </c>
      <c r="K21" s="63">
        <f>100*'V. finale'!K22/'Population (0-64) Canada'!K21</f>
        <v>4.271584322461754</v>
      </c>
      <c r="L21" s="63">
        <f>100*'V. finale'!L22/'Population (0-64) Canada'!L21</f>
        <v>5.9735651713100539</v>
      </c>
      <c r="M21" s="63">
        <f t="shared" si="0"/>
        <v>5.6297751927640682</v>
      </c>
      <c r="O21" s="51">
        <v>2009</v>
      </c>
      <c r="P21" s="49">
        <v>8.8487668598692029</v>
      </c>
      <c r="Q21" s="49">
        <v>4.6318650706555689</v>
      </c>
      <c r="R21" s="49">
        <v>5.4498772553694455</v>
      </c>
      <c r="S21" s="49">
        <v>6.1223331730807118</v>
      </c>
      <c r="T21" s="49">
        <v>7.2857675809547207</v>
      </c>
      <c r="U21" s="49">
        <v>6.7487620348682444</v>
      </c>
      <c r="V21" s="49">
        <v>5.4022456725019339</v>
      </c>
      <c r="W21" s="49">
        <v>4.6060692454680909</v>
      </c>
      <c r="X21" s="49">
        <v>2.9304807124110122</v>
      </c>
      <c r="Y21" s="49">
        <v>4.271584322461754</v>
      </c>
    </row>
    <row r="22" spans="1:25">
      <c r="A22" s="64">
        <v>2010</v>
      </c>
      <c r="B22" s="63">
        <f>100*'V. finale'!B23/'Population (0-64) Canada'!B22</f>
        <v>9.0169959280119407</v>
      </c>
      <c r="C22" s="63">
        <f>100*'V. finale'!C23/'Population (0-64) Canada'!C22</f>
        <v>4.6115895977924577</v>
      </c>
      <c r="D22" s="63">
        <f>100*'V. finale'!D23/'Population (0-64) Canada'!D22</f>
        <v>5.4689499728037614</v>
      </c>
      <c r="E22" s="63">
        <f>100*'V. finale'!E23/'Population (0-64) Canada'!E22</f>
        <v>6.2963108907925953</v>
      </c>
      <c r="F22" s="63">
        <f>100*'V. finale'!F23/'Population (0-64) Canada'!F22</f>
        <v>7.3177630082515899</v>
      </c>
      <c r="G22" s="63">
        <f>100*'V. finale'!G23/'Population (0-64) Canada'!G22</f>
        <v>7.3419960657074101</v>
      </c>
      <c r="H22" s="63">
        <f>100*'V. finale'!H23/'Population (0-64) Canada'!H22</f>
        <v>5.5970209557925275</v>
      </c>
      <c r="I22" s="63">
        <f>100*'V. finale'!I23/'Population (0-64) Canada'!I22</f>
        <v>4.7710908209509491</v>
      </c>
      <c r="J22" s="63">
        <f>100*'V. finale'!J23/'Population (0-64) Canada'!J22</f>
        <v>3.3773547104390826</v>
      </c>
      <c r="K22" s="63">
        <f>100*'V. finale'!K23/'Population (0-64) Canada'!K22</f>
        <v>4.7199047989145431</v>
      </c>
      <c r="L22" s="63">
        <f>100*'V. finale'!L23/'Population (0-64) Canada'!L22</f>
        <v>6.3371017451043601</v>
      </c>
      <c r="M22" s="63">
        <f t="shared" si="0"/>
        <v>5.8518976749456861</v>
      </c>
      <c r="O22" s="51">
        <v>2010</v>
      </c>
      <c r="P22" s="49">
        <v>9.0169959280119407</v>
      </c>
      <c r="Q22" s="49">
        <v>4.6115895977924577</v>
      </c>
      <c r="R22" s="49">
        <v>5.4689499728037614</v>
      </c>
      <c r="S22" s="49">
        <v>6.2963108907925953</v>
      </c>
      <c r="T22" s="49">
        <v>7.3177630082515899</v>
      </c>
      <c r="U22" s="49">
        <v>7.3419960657074101</v>
      </c>
      <c r="V22" s="49">
        <v>5.5970209557925275</v>
      </c>
      <c r="W22" s="49">
        <v>4.7710908209509491</v>
      </c>
      <c r="X22" s="49">
        <v>3.3773547104390826</v>
      </c>
      <c r="Y22" s="49">
        <v>4.7199047989145431</v>
      </c>
    </row>
    <row r="23" spans="1:25">
      <c r="A23" s="64">
        <v>2011</v>
      </c>
      <c r="B23" s="63">
        <f>100*'V. finale'!B24/'Population (0-64) Canada'!B23</f>
        <v>8.896106682808826</v>
      </c>
      <c r="C23" s="63">
        <f>100*'V. finale'!C24/'Population (0-64) Canada'!C23</f>
        <v>4.6239959051919852</v>
      </c>
      <c r="D23" s="63">
        <f>100*'V. finale'!D24/'Population (0-64) Canada'!D23</f>
        <v>5.4952800285353609</v>
      </c>
      <c r="E23" s="63">
        <f>100*'V. finale'!E24/'Population (0-64) Canada'!E23</f>
        <v>6.4941033042972922</v>
      </c>
      <c r="F23" s="63">
        <f>100*'V. finale'!F24/'Population (0-64) Canada'!F23</f>
        <v>7.165283725791129</v>
      </c>
      <c r="G23" s="63">
        <f>100*'V. finale'!G24/'Population (0-64) Canada'!G23</f>
        <v>7.5358644329532618</v>
      </c>
      <c r="H23" s="63">
        <f>100*'V. finale'!H24/'Population (0-64) Canada'!H23</f>
        <v>5.7216800195136468</v>
      </c>
      <c r="I23" s="63">
        <f>100*'V. finale'!I24/'Population (0-64) Canada'!I23</f>
        <v>4.866855250962459</v>
      </c>
      <c r="J23" s="63">
        <f>100*'V. finale'!J24/'Population (0-64) Canada'!J23</f>
        <v>3.3309736867384414</v>
      </c>
      <c r="K23" s="63">
        <f>100*'V. finale'!K24/'Population (0-64) Canada'!K23</f>
        <v>4.845792214448509</v>
      </c>
      <c r="L23" s="63">
        <f>100*'V. finale'!L24/'Population (0-64) Canada'!L23</f>
        <v>6.3964130760840039</v>
      </c>
      <c r="M23" s="63">
        <f t="shared" si="0"/>
        <v>5.8975935251240905</v>
      </c>
      <c r="O23" s="51">
        <v>2011</v>
      </c>
      <c r="P23" s="49">
        <v>8.896106682808826</v>
      </c>
      <c r="Q23" s="49">
        <v>4.6239959051919852</v>
      </c>
      <c r="R23" s="49">
        <v>5.4952800285353609</v>
      </c>
      <c r="S23" s="49">
        <v>6.4941033042972922</v>
      </c>
      <c r="T23" s="49">
        <v>7.165283725791129</v>
      </c>
      <c r="U23" s="49">
        <v>7.5358644329532618</v>
      </c>
      <c r="V23" s="49">
        <v>5.7216800195136468</v>
      </c>
      <c r="W23" s="49">
        <v>4.866855250962459</v>
      </c>
      <c r="X23" s="49">
        <v>3.3309736867384414</v>
      </c>
      <c r="Y23" s="49">
        <v>4.845792214448509</v>
      </c>
    </row>
    <row r="24" spans="1:25">
      <c r="A24" s="64">
        <v>2012</v>
      </c>
      <c r="B24" s="63">
        <f>100*'V. finale'!B25/'Population (0-64) Canada'!B24</f>
        <v>8.6166982146991131</v>
      </c>
      <c r="C24" s="65">
        <v>4.8</v>
      </c>
      <c r="D24" s="63">
        <f>100*'V. finale'!D25/'Population (0-64) Canada'!D24</f>
        <v>5.6615219799198782</v>
      </c>
      <c r="E24" s="63">
        <f>100*'V. finale'!E25/'Population (0-64) Canada'!E24</f>
        <v>6.5336128110553675</v>
      </c>
      <c r="F24" s="63">
        <f>100*'V. finale'!F25/'Population (0-64) Canada'!F24</f>
        <v>6.9311856950552153</v>
      </c>
      <c r="G24" s="63">
        <f>100*'V. finale'!G25/'Population (0-64) Canada'!G24</f>
        <v>7.7406664410772308</v>
      </c>
      <c r="H24" s="63">
        <f>100*'V. finale'!H25/'Population (0-64) Canada'!H24</f>
        <v>5.8093173502235862</v>
      </c>
      <c r="I24" s="65">
        <v>4.7</v>
      </c>
      <c r="J24" s="63">
        <f>100*'V. finale'!J25/'Population (0-64) Canada'!J24</f>
        <v>3.1031734545877865</v>
      </c>
      <c r="K24" s="63">
        <f>100*'V. finale'!K25/'Population (0-64) Canada'!K24</f>
        <v>4.7198568068395916</v>
      </c>
      <c r="L24" s="63">
        <f>100*'V. finale'!L25/'Population (0-64) Canada'!L24</f>
        <v>6.203762108210892</v>
      </c>
      <c r="M24" s="63">
        <f t="shared" si="0"/>
        <v>5.8616032753457779</v>
      </c>
      <c r="O24" s="51">
        <v>2012</v>
      </c>
      <c r="P24" s="49">
        <v>8.6166982146991131</v>
      </c>
      <c r="Q24" s="49"/>
      <c r="R24" s="49">
        <v>5.6615219799198782</v>
      </c>
      <c r="S24" s="49">
        <v>6.5336128110553675</v>
      </c>
      <c r="T24" s="49">
        <v>6.9311856950552153</v>
      </c>
      <c r="U24" s="49">
        <v>7.7406664410772308</v>
      </c>
      <c r="V24" s="49">
        <v>5.8093173502235862</v>
      </c>
      <c r="W24" s="49"/>
      <c r="X24" s="49">
        <v>3.1031734545877865</v>
      </c>
      <c r="Y24" s="49">
        <v>4.7198568068395916</v>
      </c>
    </row>
    <row r="25" spans="1:25">
      <c r="O25" s="51" t="s">
        <v>55</v>
      </c>
      <c r="P25" s="49">
        <v>258.42828012716717</v>
      </c>
      <c r="Q25" s="49">
        <v>163.64962900536494</v>
      </c>
      <c r="R25" s="49">
        <v>200.78868595417197</v>
      </c>
      <c r="S25" s="49">
        <v>198.97110149322739</v>
      </c>
      <c r="T25" s="49">
        <v>215.68859753944596</v>
      </c>
      <c r="U25" s="49">
        <v>204.55085705056968</v>
      </c>
      <c r="V25" s="49">
        <v>157.00008801842699</v>
      </c>
      <c r="W25" s="49">
        <v>150.28920908604667</v>
      </c>
      <c r="X25" s="49">
        <v>96.364017207285102</v>
      </c>
      <c r="Y25" s="49">
        <v>159.68910338428734</v>
      </c>
    </row>
    <row r="26" spans="1:25">
      <c r="O26"/>
      <c r="P26"/>
      <c r="Q26"/>
      <c r="R26"/>
      <c r="S26"/>
      <c r="T26"/>
      <c r="U26"/>
      <c r="V26"/>
      <c r="W26"/>
      <c r="X26"/>
      <c r="Y26"/>
    </row>
    <row r="27" spans="1:25">
      <c r="O27"/>
      <c r="P27"/>
      <c r="Q27"/>
      <c r="R27"/>
      <c r="S27"/>
      <c r="T27"/>
      <c r="U27"/>
      <c r="V27"/>
      <c r="W27"/>
      <c r="X27"/>
      <c r="Y27"/>
    </row>
    <row r="28" spans="1:25">
      <c r="O28"/>
      <c r="P28"/>
      <c r="Q28"/>
      <c r="R28"/>
      <c r="S28"/>
      <c r="T28"/>
      <c r="U28"/>
      <c r="V28"/>
      <c r="W28"/>
      <c r="X28"/>
      <c r="Y28"/>
    </row>
    <row r="29" spans="1:25">
      <c r="O29"/>
      <c r="P29"/>
      <c r="Q29"/>
      <c r="R29"/>
      <c r="S29"/>
      <c r="T29"/>
      <c r="U29"/>
      <c r="V29"/>
      <c r="W29"/>
      <c r="X29"/>
      <c r="Y29"/>
    </row>
    <row r="30" spans="1:25">
      <c r="O30"/>
      <c r="P30"/>
      <c r="Q30"/>
      <c r="R30"/>
      <c r="S30"/>
      <c r="T30"/>
      <c r="U30"/>
      <c r="V30"/>
      <c r="W30"/>
      <c r="X30"/>
      <c r="Y30"/>
    </row>
    <row r="31" spans="1:25">
      <c r="O31"/>
      <c r="P31"/>
      <c r="Q31"/>
      <c r="R31"/>
      <c r="S31"/>
      <c r="T31"/>
      <c r="U31"/>
      <c r="V31"/>
      <c r="W31"/>
      <c r="X31"/>
      <c r="Y31"/>
    </row>
    <row r="32" spans="1:25">
      <c r="O32"/>
      <c r="P32"/>
      <c r="Q32"/>
      <c r="R32"/>
      <c r="S32"/>
      <c r="T32"/>
      <c r="U32"/>
      <c r="V32"/>
      <c r="W32"/>
      <c r="X32"/>
      <c r="Y32"/>
    </row>
    <row r="33" spans="15:25">
      <c r="O33"/>
      <c r="P33"/>
      <c r="Q33"/>
      <c r="R33"/>
      <c r="S33"/>
      <c r="T33"/>
      <c r="U33"/>
      <c r="V33"/>
      <c r="W33"/>
      <c r="X33"/>
      <c r="Y33"/>
    </row>
    <row r="34" spans="15:25">
      <c r="O34"/>
      <c r="P34"/>
      <c r="Q34"/>
      <c r="R34"/>
      <c r="S34"/>
      <c r="T34"/>
      <c r="U34"/>
      <c r="V34"/>
      <c r="W34"/>
      <c r="X34"/>
      <c r="Y34"/>
    </row>
    <row r="35" spans="15:25">
      <c r="O35"/>
      <c r="P35"/>
      <c r="Q35"/>
      <c r="R35"/>
      <c r="S35"/>
      <c r="T35"/>
      <c r="U35"/>
      <c r="V35"/>
      <c r="W35"/>
      <c r="X35"/>
      <c r="Y35"/>
    </row>
    <row r="36" spans="15:25">
      <c r="O36"/>
      <c r="P36"/>
      <c r="Q36"/>
      <c r="R36"/>
      <c r="S36"/>
      <c r="T36"/>
      <c r="U36"/>
      <c r="V36"/>
      <c r="W36"/>
      <c r="X36"/>
      <c r="Y36"/>
    </row>
    <row r="37" spans="15:25">
      <c r="O37"/>
      <c r="P37"/>
      <c r="Q37"/>
      <c r="R37"/>
      <c r="S37"/>
      <c r="T37"/>
      <c r="U37"/>
      <c r="V37"/>
      <c r="W37"/>
      <c r="X37"/>
      <c r="Y37"/>
    </row>
    <row r="38" spans="15:25">
      <c r="O38"/>
      <c r="P38"/>
      <c r="Q38"/>
      <c r="R38"/>
      <c r="S38"/>
      <c r="T38"/>
      <c r="U38"/>
      <c r="V38"/>
      <c r="W38"/>
      <c r="X38"/>
      <c r="Y38"/>
    </row>
    <row r="39" spans="15:25">
      <c r="O39"/>
      <c r="P39"/>
      <c r="Q39"/>
      <c r="R39"/>
      <c r="S39"/>
      <c r="T39"/>
      <c r="U39"/>
      <c r="V39"/>
      <c r="W39"/>
      <c r="X39"/>
      <c r="Y39"/>
    </row>
    <row r="40" spans="15:25">
      <c r="O40"/>
      <c r="P40"/>
      <c r="Q40"/>
      <c r="R40"/>
      <c r="S40"/>
      <c r="T40"/>
      <c r="U40"/>
      <c r="V40"/>
      <c r="W40"/>
      <c r="X40"/>
      <c r="Y40"/>
    </row>
    <row r="41" spans="15:25">
      <c r="O41"/>
      <c r="P41"/>
      <c r="Q41"/>
      <c r="R41"/>
      <c r="S41"/>
      <c r="T41"/>
      <c r="U41"/>
      <c r="V41"/>
      <c r="W41"/>
      <c r="X41"/>
      <c r="Y41"/>
    </row>
    <row r="42" spans="15:25">
      <c r="O42"/>
      <c r="P42"/>
      <c r="Q42"/>
      <c r="R42"/>
      <c r="S42"/>
      <c r="T42"/>
      <c r="U42"/>
      <c r="V42"/>
      <c r="W42"/>
      <c r="X42"/>
      <c r="Y42"/>
    </row>
    <row r="43" spans="15:25">
      <c r="O43"/>
      <c r="P43"/>
      <c r="Q43"/>
      <c r="R43"/>
      <c r="S43"/>
      <c r="T43"/>
      <c r="U43"/>
      <c r="V43"/>
      <c r="W43"/>
      <c r="X43"/>
      <c r="Y43"/>
    </row>
    <row r="44" spans="15:25">
      <c r="O44"/>
      <c r="P44"/>
      <c r="Q44"/>
      <c r="R44"/>
      <c r="S44"/>
      <c r="T44"/>
      <c r="U44"/>
      <c r="V44"/>
      <c r="W44"/>
      <c r="X44"/>
      <c r="Y44"/>
    </row>
    <row r="45" spans="15:25">
      <c r="O45"/>
      <c r="P45"/>
      <c r="Q45"/>
      <c r="R45"/>
      <c r="S45"/>
      <c r="T45"/>
      <c r="U45"/>
      <c r="V45"/>
      <c r="W45"/>
      <c r="X45"/>
      <c r="Y45"/>
    </row>
    <row r="46" spans="15:25">
      <c r="O46"/>
      <c r="P46"/>
      <c r="Q46"/>
      <c r="R46"/>
      <c r="S46"/>
      <c r="T46"/>
      <c r="U46"/>
      <c r="V46"/>
      <c r="W46"/>
      <c r="X46"/>
      <c r="Y46"/>
    </row>
    <row r="47" spans="15:25">
      <c r="O47"/>
      <c r="P47"/>
      <c r="Q47"/>
      <c r="R47"/>
      <c r="S47"/>
      <c r="T47"/>
      <c r="U47"/>
      <c r="V47"/>
      <c r="W47"/>
      <c r="X47"/>
      <c r="Y47"/>
    </row>
    <row r="48" spans="15:25">
      <c r="O48"/>
      <c r="P48"/>
      <c r="Q48"/>
      <c r="R48"/>
      <c r="S48"/>
      <c r="T48"/>
      <c r="U48"/>
      <c r="V48"/>
      <c r="W48"/>
      <c r="X48"/>
      <c r="Y48"/>
    </row>
    <row r="49" spans="15:25">
      <c r="O49"/>
      <c r="P49"/>
      <c r="Q49"/>
      <c r="R49"/>
      <c r="S49"/>
      <c r="T49"/>
      <c r="U49"/>
      <c r="V49"/>
      <c r="W49"/>
      <c r="X49"/>
      <c r="Y49"/>
    </row>
    <row r="50" spans="15:25">
      <c r="O50"/>
      <c r="P50"/>
      <c r="Q50"/>
      <c r="R50"/>
      <c r="S50"/>
      <c r="T50"/>
      <c r="U50"/>
      <c r="V50"/>
      <c r="W50"/>
      <c r="X50"/>
      <c r="Y50"/>
    </row>
    <row r="51" spans="15:25">
      <c r="O51"/>
      <c r="P51"/>
      <c r="Q51"/>
      <c r="R51"/>
      <c r="S51"/>
      <c r="T51"/>
      <c r="U51"/>
      <c r="V51"/>
      <c r="W51"/>
      <c r="X51"/>
      <c r="Y51"/>
    </row>
    <row r="52" spans="15:25">
      <c r="O52"/>
      <c r="P52"/>
      <c r="Q52"/>
      <c r="R52"/>
      <c r="S52"/>
      <c r="T52"/>
      <c r="U52"/>
      <c r="V52"/>
      <c r="W52"/>
      <c r="X52"/>
      <c r="Y52"/>
    </row>
    <row r="53" spans="15:25">
      <c r="O53"/>
      <c r="P53"/>
      <c r="Q53"/>
      <c r="R53"/>
      <c r="S53"/>
      <c r="T53"/>
      <c r="U53"/>
      <c r="V53"/>
      <c r="W53"/>
      <c r="X53"/>
      <c r="Y53"/>
    </row>
    <row r="54" spans="15:25">
      <c r="O54"/>
      <c r="P54"/>
      <c r="Q54"/>
      <c r="R54"/>
      <c r="S54"/>
      <c r="T54"/>
      <c r="U54"/>
      <c r="V54"/>
      <c r="W54"/>
      <c r="X54"/>
      <c r="Y54"/>
    </row>
    <row r="55" spans="15:25">
      <c r="O55"/>
      <c r="P55"/>
      <c r="Q55"/>
      <c r="R55"/>
      <c r="S55"/>
      <c r="T55"/>
      <c r="U55"/>
      <c r="V55"/>
      <c r="W55"/>
      <c r="X55"/>
      <c r="Y55"/>
    </row>
    <row r="56" spans="15:25">
      <c r="O56"/>
      <c r="P56"/>
      <c r="Q56"/>
      <c r="R56"/>
      <c r="S56"/>
      <c r="T56"/>
      <c r="U56"/>
      <c r="V56"/>
      <c r="W56"/>
      <c r="X56"/>
      <c r="Y56"/>
    </row>
    <row r="57" spans="15:25">
      <c r="O57"/>
      <c r="P57"/>
      <c r="Q57"/>
      <c r="R57"/>
      <c r="S57"/>
      <c r="T57"/>
      <c r="U57"/>
      <c r="V57"/>
      <c r="W57"/>
      <c r="X57"/>
      <c r="Y57"/>
    </row>
    <row r="58" spans="15:25">
      <c r="O58"/>
      <c r="P58"/>
      <c r="Q58"/>
      <c r="R58"/>
      <c r="S58"/>
      <c r="T58"/>
      <c r="U58"/>
      <c r="V58"/>
      <c r="W58"/>
      <c r="X58"/>
      <c r="Y58"/>
    </row>
    <row r="59" spans="15:25">
      <c r="O59"/>
      <c r="P59"/>
      <c r="Q59"/>
      <c r="R59"/>
      <c r="S59"/>
      <c r="T59"/>
      <c r="U59"/>
      <c r="V59"/>
      <c r="W59"/>
      <c r="X59"/>
      <c r="Y59"/>
    </row>
    <row r="60" spans="15:25">
      <c r="O60"/>
      <c r="P60"/>
      <c r="Q60"/>
      <c r="R60"/>
      <c r="S60"/>
      <c r="T60"/>
      <c r="U60"/>
      <c r="V60"/>
      <c r="W60"/>
      <c r="X60"/>
      <c r="Y60"/>
    </row>
    <row r="61" spans="15:25">
      <c r="O61"/>
      <c r="P61"/>
      <c r="Q61"/>
      <c r="R61"/>
      <c r="S61"/>
      <c r="T61"/>
      <c r="U61"/>
      <c r="V61"/>
      <c r="W61"/>
      <c r="X61"/>
      <c r="Y61"/>
    </row>
    <row r="62" spans="15:25">
      <c r="O62"/>
      <c r="P62"/>
      <c r="Q62"/>
      <c r="R62"/>
      <c r="S62"/>
      <c r="T62"/>
      <c r="U62"/>
      <c r="V62"/>
      <c r="W62"/>
      <c r="X62"/>
      <c r="Y62"/>
    </row>
    <row r="63" spans="15:25">
      <c r="O63"/>
      <c r="P63"/>
      <c r="Q63"/>
      <c r="R63"/>
      <c r="S63"/>
      <c r="T63"/>
      <c r="U63"/>
      <c r="V63"/>
      <c r="W63"/>
      <c r="X63"/>
      <c r="Y63"/>
    </row>
    <row r="64" spans="15:25">
      <c r="O64"/>
      <c r="P64"/>
      <c r="Q64"/>
      <c r="R64"/>
      <c r="S64"/>
      <c r="T64"/>
      <c r="U64"/>
      <c r="V64"/>
      <c r="W64"/>
      <c r="X64"/>
      <c r="Y64"/>
    </row>
    <row r="65" spans="15:25">
      <c r="O65"/>
      <c r="P65"/>
      <c r="Q65"/>
      <c r="R65"/>
      <c r="S65"/>
      <c r="T65"/>
      <c r="U65"/>
      <c r="V65"/>
      <c r="W65"/>
      <c r="X65"/>
      <c r="Y65"/>
    </row>
    <row r="66" spans="15:25">
      <c r="O66"/>
      <c r="P66"/>
      <c r="Q66"/>
      <c r="R66"/>
      <c r="S66"/>
      <c r="T66"/>
      <c r="U66"/>
      <c r="V66"/>
      <c r="W66"/>
      <c r="X66"/>
      <c r="Y66"/>
    </row>
    <row r="67" spans="15:25">
      <c r="O67"/>
      <c r="P67"/>
      <c r="Q67"/>
      <c r="R67"/>
      <c r="S67"/>
      <c r="T67"/>
      <c r="U67"/>
      <c r="V67"/>
      <c r="W67"/>
      <c r="X67"/>
      <c r="Y67"/>
    </row>
    <row r="68" spans="15:25">
      <c r="O68"/>
      <c r="P68"/>
      <c r="Q68"/>
      <c r="R68"/>
      <c r="S68"/>
      <c r="T68"/>
      <c r="U68"/>
      <c r="V68"/>
      <c r="W68"/>
      <c r="X68"/>
      <c r="Y68"/>
    </row>
    <row r="69" spans="15:25">
      <c r="O69"/>
      <c r="P69"/>
      <c r="Q69"/>
      <c r="R69"/>
      <c r="S69"/>
      <c r="T69"/>
      <c r="U69"/>
      <c r="V69"/>
      <c r="W69"/>
      <c r="X69"/>
      <c r="Y69"/>
    </row>
    <row r="70" spans="15:25">
      <c r="O70"/>
      <c r="P70"/>
      <c r="Q70"/>
      <c r="R70"/>
      <c r="S70"/>
      <c r="T70"/>
      <c r="U70"/>
      <c r="V70"/>
      <c r="W70"/>
      <c r="X70"/>
      <c r="Y70"/>
    </row>
    <row r="71" spans="15:25">
      <c r="O71"/>
      <c r="P71"/>
      <c r="Q71"/>
      <c r="R71"/>
      <c r="S71"/>
      <c r="T71"/>
      <c r="U71"/>
      <c r="V71"/>
      <c r="W71"/>
      <c r="X71"/>
      <c r="Y71"/>
    </row>
  </sheetData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6" workbookViewId="0">
      <selection activeCell="D18" sqref="D18:D24"/>
    </sheetView>
  </sheetViews>
  <sheetFormatPr baseColWidth="10" defaultRowHeight="14" x14ac:dyDescent="0"/>
  <cols>
    <col min="1" max="16384" width="10.83203125" style="54"/>
  </cols>
  <sheetData>
    <row r="1" spans="1:12" s="5" customFormat="1" ht="1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91</v>
      </c>
    </row>
    <row r="2" spans="1:12">
      <c r="A2" s="62">
        <v>1990</v>
      </c>
      <c r="B2" s="62">
        <f>'F. de travail 2'!B7+'F. de travail 2'!C7</f>
        <v>522945</v>
      </c>
      <c r="C2" s="62">
        <f>'F. de travail 2'!D7+'F. de travail 2'!E7</f>
        <v>113400</v>
      </c>
      <c r="D2" s="62">
        <f>'F. de travail 2'!F7+'F. de travail 2'!G7</f>
        <v>797952</v>
      </c>
      <c r="E2" s="62">
        <f>'F. de travail 2'!H7+'F. de travail 2'!I7</f>
        <v>652625</v>
      </c>
      <c r="F2" s="62">
        <f>'F. de travail 2'!J7+'F. de travail 2'!K7</f>
        <v>6239797</v>
      </c>
      <c r="G2" s="62">
        <f>'F. de travail 2'!L7+'F. de travail 2'!M7</f>
        <v>9127887</v>
      </c>
      <c r="H2" s="62">
        <f>'F. de travail 2'!N7+'F. de travail 2'!O7</f>
        <v>959810</v>
      </c>
      <c r="I2" s="62">
        <f>'F. de travail 2'!P7+'F. de travail 2'!Q7</f>
        <v>868798</v>
      </c>
      <c r="J2" s="62">
        <f>'F. de travail 2'!R7+'F. de travail 2'!S7</f>
        <v>2323156</v>
      </c>
      <c r="K2" s="62">
        <f>'F. de travail 2'!T7+'F. de travail 2'!U7</f>
        <v>2876435</v>
      </c>
      <c r="L2" s="62">
        <f>SUM(B2:K2)</f>
        <v>24482805</v>
      </c>
    </row>
    <row r="3" spans="1:12">
      <c r="A3" s="62">
        <v>1991</v>
      </c>
      <c r="B3" s="62">
        <f>'F. de travail 2'!B8+'F. de travail 2'!C8</f>
        <v>523910</v>
      </c>
      <c r="C3" s="62">
        <f>'F. de travail 2'!D8+'F. de travail 2'!E8</f>
        <v>113260</v>
      </c>
      <c r="D3" s="62">
        <f>'F. de travail 2'!F8+'F. de travail 2'!G8</f>
        <v>800726</v>
      </c>
      <c r="E3" s="62">
        <f>'F. de travail 2'!H8+'F. de travail 2'!I8</f>
        <v>656093</v>
      </c>
      <c r="F3" s="62">
        <f>'F. de travail 2'!J8+'F. de travail 2'!K8</f>
        <v>6286258</v>
      </c>
      <c r="G3" s="62">
        <f>'F. de travail 2'!L8+'F. de travail 2'!M8</f>
        <v>9228509</v>
      </c>
      <c r="H3" s="62">
        <f>'F. de travail 2'!N8+'F. de travail 2'!O8</f>
        <v>962008</v>
      </c>
      <c r="I3" s="62">
        <f>'F. de travail 2'!P8+'F. de travail 2'!Q8</f>
        <v>861729</v>
      </c>
      <c r="J3" s="62">
        <f>'F. de travail 2'!R8+'F. de travail 2'!S8</f>
        <v>2359755</v>
      </c>
      <c r="K3" s="62">
        <f>'F. de travail 2'!T8+'F. de travail 2'!U8</f>
        <v>2945699</v>
      </c>
      <c r="L3" s="62">
        <f t="shared" ref="L3:L24" si="0">SUM(B3:K3)</f>
        <v>24737947</v>
      </c>
    </row>
    <row r="4" spans="1:12">
      <c r="A4" s="62">
        <v>1992</v>
      </c>
      <c r="B4" s="62">
        <f>'F. de travail 2'!B9+'F. de travail 2'!C9</f>
        <v>523388</v>
      </c>
      <c r="C4" s="62">
        <f>'F. de travail 2'!D9+'F. de travail 2'!E9</f>
        <v>113616</v>
      </c>
      <c r="D4" s="62">
        <f>'F. de travail 2'!F9+'F. de travail 2'!G9</f>
        <v>803778</v>
      </c>
      <c r="E4" s="62">
        <f>'F. de travail 2'!H9+'F. de travail 2'!I9</f>
        <v>657546</v>
      </c>
      <c r="F4" s="62">
        <f>'F. de travail 2'!J9+'F. de travail 2'!K9</f>
        <v>6310105</v>
      </c>
      <c r="G4" s="62">
        <f>'F. de travail 2'!L9+'F. de travail 2'!M9</f>
        <v>9335949</v>
      </c>
      <c r="H4" s="62">
        <f>'F. de travail 2'!N9+'F. de travail 2'!O9</f>
        <v>963440</v>
      </c>
      <c r="I4" s="62">
        <f>'F. de travail 2'!P9+'F. de travail 2'!Q9</f>
        <v>861215</v>
      </c>
      <c r="J4" s="62">
        <f>'F. de travail 2'!R9+'F. de travail 2'!S9</f>
        <v>2392480</v>
      </c>
      <c r="K4" s="62">
        <f>'F. de travail 2'!T9+'F. de travail 2'!U9</f>
        <v>3028963</v>
      </c>
      <c r="L4" s="62">
        <f t="shared" si="0"/>
        <v>24990480</v>
      </c>
    </row>
    <row r="5" spans="1:12">
      <c r="A5" s="62">
        <v>1993</v>
      </c>
      <c r="B5" s="62">
        <f>'F. de travail 2'!B10+'F. de travail 2'!C10</f>
        <v>522481</v>
      </c>
      <c r="C5" s="62">
        <f>'F. de travail 2'!D10+'F. de travail 2'!E10</f>
        <v>114871</v>
      </c>
      <c r="D5" s="62">
        <f>'F. de travail 2'!F10+'F. de travail 2'!G10</f>
        <v>806961</v>
      </c>
      <c r="E5" s="62">
        <f>'F. de travail 2'!H10+'F. de travail 2'!I10</f>
        <v>657134</v>
      </c>
      <c r="F5" s="62">
        <f>'F. de travail 2'!J10+'F. de travail 2'!K10</f>
        <v>6338209</v>
      </c>
      <c r="G5" s="62">
        <f>'F. de travail 2'!L10+'F. de travail 2'!M10</f>
        <v>9421777</v>
      </c>
      <c r="H5" s="62">
        <f>'F. de travail 2'!N10+'F. de travail 2'!O10</f>
        <v>967036</v>
      </c>
      <c r="I5" s="62">
        <f>'F. de travail 2'!P10+'F. de travail 2'!Q10</f>
        <v>862447</v>
      </c>
      <c r="J5" s="62">
        <f>'F. de travail 2'!R10+'F. de travail 2'!S10</f>
        <v>2419356</v>
      </c>
      <c r="K5" s="62">
        <f>'F. de travail 2'!T10+'F. de travail 2'!U10</f>
        <v>3117548</v>
      </c>
      <c r="L5" s="62">
        <f t="shared" si="0"/>
        <v>25227820</v>
      </c>
    </row>
    <row r="6" spans="1:12">
      <c r="A6" s="62">
        <v>1994</v>
      </c>
      <c r="B6" s="62">
        <f>'F. de travail 2'!B11+'F. de travail 2'!C11</f>
        <v>516260</v>
      </c>
      <c r="C6" s="62">
        <f>'F. de travail 2'!D11+'F. de travail 2'!E11</f>
        <v>116004</v>
      </c>
      <c r="D6" s="62">
        <f>'F. de travail 2'!F11+'F. de travail 2'!G11</f>
        <v>808743</v>
      </c>
      <c r="E6" s="62">
        <f>'F. de travail 2'!H11+'F. de travail 2'!I11</f>
        <v>657728</v>
      </c>
      <c r="F6" s="62">
        <f>'F. de travail 2'!J11+'F. de travail 2'!K11</f>
        <v>6357964</v>
      </c>
      <c r="G6" s="62">
        <f>'F. de travail 2'!L11+'F. de travail 2'!M11</f>
        <v>9523453</v>
      </c>
      <c r="H6" s="62">
        <f>'F. de travail 2'!N11+'F. de travail 2'!O11</f>
        <v>971523</v>
      </c>
      <c r="I6" s="62">
        <f>'F. de travail 2'!P11+'F. de travail 2'!Q11</f>
        <v>863871</v>
      </c>
      <c r="J6" s="62">
        <f>'F. de travail 2'!R11+'F. de travail 2'!S11</f>
        <v>2445268</v>
      </c>
      <c r="K6" s="62">
        <f>'F. de travail 2'!T11+'F. de travail 2'!U11</f>
        <v>3213746</v>
      </c>
      <c r="L6" s="62">
        <f t="shared" si="0"/>
        <v>25474560</v>
      </c>
    </row>
    <row r="7" spans="1:12">
      <c r="A7" s="62">
        <v>1995</v>
      </c>
      <c r="B7" s="62">
        <f>'F. de travail 2'!B12+'F. de travail 2'!C12</f>
        <v>508380</v>
      </c>
      <c r="C7" s="62">
        <f>'F. de travail 2'!D12+'F. de travail 2'!E12</f>
        <v>116897</v>
      </c>
      <c r="D7" s="62">
        <f>'F. de travail 2'!F12+'F. de travail 2'!G12</f>
        <v>808963</v>
      </c>
      <c r="E7" s="62">
        <f>'F. de travail 2'!H12+'F. de travail 2'!I12</f>
        <v>657690</v>
      </c>
      <c r="F7" s="62">
        <f>'F. de travail 2'!J12+'F. de travail 2'!K12</f>
        <v>6367497</v>
      </c>
      <c r="G7" s="62">
        <f>'F. de travail 2'!L12+'F. de travail 2'!M12</f>
        <v>9625122</v>
      </c>
      <c r="H7" s="62">
        <f>'F. de travail 2'!N12+'F. de travail 2'!O12</f>
        <v>976302</v>
      </c>
      <c r="I7" s="62">
        <f>'F. de travail 2'!P12+'F. de travail 2'!Q12</f>
        <v>867287</v>
      </c>
      <c r="J7" s="62">
        <f>'F. de travail 2'!R12+'F. de travail 2'!S12</f>
        <v>2471410</v>
      </c>
      <c r="K7" s="62">
        <f>'F. de travail 2'!T12+'F. de travail 2'!U12</f>
        <v>3302690</v>
      </c>
      <c r="L7" s="62">
        <f t="shared" si="0"/>
        <v>25702238</v>
      </c>
    </row>
    <row r="8" spans="1:12">
      <c r="A8" s="62">
        <v>1996</v>
      </c>
      <c r="B8" s="62">
        <f>'F. de travail 2'!B13+'F. de travail 2'!C13</f>
        <v>499699</v>
      </c>
      <c r="C8" s="62">
        <f>'F. de travail 2'!D13+'F. de travail 2'!E13</f>
        <v>118207</v>
      </c>
      <c r="D8" s="62">
        <f>'F. de travail 2'!F13+'F. de travail 2'!G13</f>
        <v>810813</v>
      </c>
      <c r="E8" s="62">
        <f>'F. de travail 2'!H13+'F. de travail 2'!I13</f>
        <v>657925</v>
      </c>
      <c r="F8" s="62">
        <f>'F. de travail 2'!J13+'F. de travail 2'!K13</f>
        <v>6377988</v>
      </c>
      <c r="G8" s="62">
        <f>'F. de travail 2'!L13+'F. de travail 2'!M13</f>
        <v>9727395</v>
      </c>
      <c r="H8" s="62">
        <f>'F. de travail 2'!N13+'F. de travail 2'!O13</f>
        <v>980681</v>
      </c>
      <c r="I8" s="62">
        <f>'F. de travail 2'!P13+'F. de travail 2'!Q13</f>
        <v>871169</v>
      </c>
      <c r="J8" s="62">
        <f>'F. de travail 2'!R13+'F. de travail 2'!S13</f>
        <v>2504053</v>
      </c>
      <c r="K8" s="62">
        <f>'F. de travail 2'!T13+'F. de travail 2'!U13</f>
        <v>3387896</v>
      </c>
      <c r="L8" s="62">
        <f t="shared" si="0"/>
        <v>25935826</v>
      </c>
    </row>
    <row r="9" spans="1:12">
      <c r="A9" s="62">
        <v>1997</v>
      </c>
      <c r="B9" s="62">
        <f>'F. de travail 2'!B14+'F. de travail 2'!C14</f>
        <v>490173</v>
      </c>
      <c r="C9" s="62">
        <f>'F. de travail 2'!D14+'F. de travail 2'!E14</f>
        <v>118419</v>
      </c>
      <c r="D9" s="62">
        <f>'F. de travail 2'!F14+'F. de travail 2'!G14</f>
        <v>810648</v>
      </c>
      <c r="E9" s="62">
        <f>'F. de travail 2'!H14+'F. de travail 2'!I14</f>
        <v>656616</v>
      </c>
      <c r="F9" s="62">
        <f>'F. de travail 2'!J14+'F. de travail 2'!K14</f>
        <v>6385142</v>
      </c>
      <c r="G9" s="62">
        <f>'F. de travail 2'!L14+'F. de travail 2'!M14</f>
        <v>9843970</v>
      </c>
      <c r="H9" s="62">
        <f>'F. de travail 2'!N14+'F. de travail 2'!O14</f>
        <v>981587</v>
      </c>
      <c r="I9" s="62">
        <f>'F. de travail 2'!P14+'F. de travail 2'!Q14</f>
        <v>869957</v>
      </c>
      <c r="J9" s="62">
        <f>'F. de travail 2'!R14+'F. de travail 2'!S14</f>
        <v>2550980</v>
      </c>
      <c r="K9" s="62">
        <f>'F. de travail 2'!T14+'F. de travail 2'!U14</f>
        <v>3450501</v>
      </c>
      <c r="L9" s="62">
        <f t="shared" si="0"/>
        <v>26157993</v>
      </c>
    </row>
    <row r="10" spans="1:12">
      <c r="A10" s="62">
        <v>1998</v>
      </c>
      <c r="B10" s="62">
        <f>'F. de travail 2'!B15+'F. de travail 2'!C15</f>
        <v>478495</v>
      </c>
      <c r="C10" s="62">
        <f>'F. de travail 2'!D15+'F. de travail 2'!E15</f>
        <v>117892</v>
      </c>
      <c r="D10" s="62">
        <f>'F. de travail 2'!F15+'F. de travail 2'!G15</f>
        <v>809069</v>
      </c>
      <c r="E10" s="62">
        <f>'F. de travail 2'!H15+'F. de travail 2'!I15</f>
        <v>653491</v>
      </c>
      <c r="F10" s="62">
        <f>'F. de travail 2'!J15+'F. de travail 2'!K15</f>
        <v>6387907</v>
      </c>
      <c r="G10" s="62">
        <f>'F. de travail 2'!L15+'F. de travail 2'!M15</f>
        <v>9955444</v>
      </c>
      <c r="H10" s="62">
        <f>'F. de travail 2'!N15+'F. de travail 2'!O15</f>
        <v>982088</v>
      </c>
      <c r="I10" s="62">
        <f>'F. de travail 2'!P15+'F. de travail 2'!Q15</f>
        <v>869323</v>
      </c>
      <c r="J10" s="62">
        <f>'F. de travail 2'!R15+'F. de travail 2'!S15</f>
        <v>2612338</v>
      </c>
      <c r="K10" s="62">
        <f>'F. de travail 2'!T15+'F. de travail 2'!U15</f>
        <v>3474400</v>
      </c>
      <c r="L10" s="62">
        <f t="shared" si="0"/>
        <v>26340447</v>
      </c>
    </row>
    <row r="11" spans="1:12">
      <c r="A11" s="62">
        <v>1999</v>
      </c>
      <c r="B11" s="62">
        <f>'F. de travail 2'!B16+'F. de travail 2'!C16</f>
        <v>471268</v>
      </c>
      <c r="C11" s="62">
        <f>'F. de travail 2'!D16+'F. de travail 2'!E16</f>
        <v>118164</v>
      </c>
      <c r="D11" s="62">
        <f>'F. de travail 2'!F16+'F. de travail 2'!G16</f>
        <v>809826</v>
      </c>
      <c r="E11" s="62">
        <f>'F. de travail 2'!H16+'F. de travail 2'!I16</f>
        <v>652774</v>
      </c>
      <c r="F11" s="62">
        <f>'F. de travail 2'!J16+'F. de travail 2'!K16</f>
        <v>6398868</v>
      </c>
      <c r="G11" s="62">
        <f>'F. de travail 2'!L16+'F. de travail 2'!M16</f>
        <v>10071014</v>
      </c>
      <c r="H11" s="62">
        <f>'F. de travail 2'!N16+'F. de travail 2'!O16</f>
        <v>986791</v>
      </c>
      <c r="I11" s="62">
        <f>'F. de travail 2'!P16+'F. de travail 2'!Q16</f>
        <v>866644</v>
      </c>
      <c r="J11" s="62">
        <f>'F. de travail 2'!R16+'F. de travail 2'!S16</f>
        <v>2658307</v>
      </c>
      <c r="K11" s="62">
        <f>'F. de travail 2'!T16+'F. de travail 2'!U16</f>
        <v>3493477</v>
      </c>
      <c r="L11" s="62">
        <f t="shared" si="0"/>
        <v>26527133</v>
      </c>
    </row>
    <row r="12" spans="1:12">
      <c r="A12" s="62">
        <v>2000</v>
      </c>
      <c r="B12" s="62">
        <f>'F. de travail 2'!B17+'F. de travail 2'!C17</f>
        <v>465121</v>
      </c>
      <c r="C12" s="62">
        <f>'F. de travail 2'!D17+'F. de travail 2'!E17</f>
        <v>118188</v>
      </c>
      <c r="D12" s="62">
        <f>'F. de travail 2'!F17+'F. de travail 2'!G17</f>
        <v>808515</v>
      </c>
      <c r="E12" s="62">
        <f>'F. de travail 2'!H17+'F. de travail 2'!I17</f>
        <v>651706</v>
      </c>
      <c r="F12" s="62">
        <f>'F. de travail 2'!J17+'F. de travail 2'!K17</f>
        <v>6413853</v>
      </c>
      <c r="G12" s="62">
        <f>'F. de travail 2'!L17+'F. de travail 2'!M17</f>
        <v>10225234</v>
      </c>
      <c r="H12" s="62">
        <f>'F. de travail 2'!N17+'F. de travail 2'!O17</f>
        <v>990937</v>
      </c>
      <c r="I12" s="62">
        <f>'F. de travail 2'!P17+'F. de travail 2'!Q17</f>
        <v>860198</v>
      </c>
      <c r="J12" s="62">
        <f>'F. de travail 2'!R17+'F. de travail 2'!S17</f>
        <v>2701739</v>
      </c>
      <c r="K12" s="62">
        <f>'F. de travail 2'!T17+'F. de travail 2'!U17</f>
        <v>3512108</v>
      </c>
      <c r="L12" s="62">
        <f t="shared" si="0"/>
        <v>26747599</v>
      </c>
    </row>
    <row r="13" spans="1:12">
      <c r="A13" s="62">
        <v>2001</v>
      </c>
      <c r="B13" s="62">
        <f>'F. de travail 2'!B18+'F. de travail 2'!C18</f>
        <v>458427</v>
      </c>
      <c r="C13" s="62">
        <f>'F. de travail 2'!D18+'F. de travail 2'!E18</f>
        <v>118082</v>
      </c>
      <c r="D13" s="62">
        <f>'F. de travail 2'!F18+'F. de travail 2'!G18</f>
        <v>805912</v>
      </c>
      <c r="E13" s="62">
        <f>'F. de travail 2'!H18+'F. de travail 2'!I18</f>
        <v>649714</v>
      </c>
      <c r="F13" s="62">
        <f>'F. de travail 2'!J18+'F. de travail 2'!K18</f>
        <v>6434769</v>
      </c>
      <c r="G13" s="62">
        <f>'F. de travail 2'!L18+'F. de travail 2'!M18</f>
        <v>10412205</v>
      </c>
      <c r="H13" s="62">
        <f>'F. de travail 2'!N18+'F. de travail 2'!O18</f>
        <v>994398</v>
      </c>
      <c r="I13" s="62">
        <f>'F. de travail 2'!P18+'F. de travail 2'!Q18</f>
        <v>853321</v>
      </c>
      <c r="J13" s="62">
        <f>'F. de travail 2'!R18+'F. de travail 2'!S18</f>
        <v>2747382</v>
      </c>
      <c r="K13" s="62">
        <f>'F. de travail 2'!T18+'F. de travail 2'!U18</f>
        <v>3539021</v>
      </c>
      <c r="L13" s="62">
        <f t="shared" si="0"/>
        <v>27013231</v>
      </c>
    </row>
    <row r="14" spans="1:12">
      <c r="A14" s="62">
        <v>2002</v>
      </c>
      <c r="B14" s="62">
        <f>'F. de travail 2'!B19+'F. de travail 2'!C19</f>
        <v>454897</v>
      </c>
      <c r="C14" s="62">
        <f>'F. de travail 2'!D19+'F. de travail 2'!E19</f>
        <v>118051</v>
      </c>
      <c r="D14" s="62">
        <f>'F. de travail 2'!F19+'F. de travail 2'!G19</f>
        <v>806976</v>
      </c>
      <c r="E14" s="62">
        <f>'F. de travail 2'!H19+'F. de travail 2'!I19</f>
        <v>648325</v>
      </c>
      <c r="F14" s="62">
        <f>'F. de travail 2'!J19+'F. de travail 2'!K19</f>
        <v>6465330</v>
      </c>
      <c r="G14" s="62">
        <f>'F. de travail 2'!L19+'F. de travail 2'!M19</f>
        <v>10577011</v>
      </c>
      <c r="H14" s="62">
        <f>'F. de travail 2'!N19+'F. de travail 2'!O19</f>
        <v>999234</v>
      </c>
      <c r="I14" s="62">
        <f>'F. de travail 2'!P19+'F. de travail 2'!Q19</f>
        <v>849812</v>
      </c>
      <c r="J14" s="62">
        <f>'F. de travail 2'!R19+'F. de travail 2'!S19</f>
        <v>2809511</v>
      </c>
      <c r="K14" s="62">
        <f>'F. de travail 2'!T19+'F. de travail 2'!U19</f>
        <v>3552575</v>
      </c>
      <c r="L14" s="62">
        <f t="shared" si="0"/>
        <v>27281722</v>
      </c>
    </row>
    <row r="15" spans="1:12">
      <c r="A15" s="62">
        <v>2003</v>
      </c>
      <c r="B15" s="62">
        <f>'F. de travail 2'!B20+'F. de travail 2'!C20</f>
        <v>452911</v>
      </c>
      <c r="C15" s="62">
        <f>'F. de travail 2'!D20+'F. de travail 2'!E20</f>
        <v>118166</v>
      </c>
      <c r="D15" s="62">
        <f>'F. de travail 2'!F20+'F. de travail 2'!G20</f>
        <v>807589</v>
      </c>
      <c r="E15" s="62">
        <f>'F. de travail 2'!H20+'F. de travail 2'!I20</f>
        <v>647172</v>
      </c>
      <c r="F15" s="62">
        <f>'F. de travail 2'!J20+'F. de travail 2'!K20</f>
        <v>6492551</v>
      </c>
      <c r="G15" s="62">
        <f>'F. de travail 2'!L20+'F. de travail 2'!M20</f>
        <v>10696668</v>
      </c>
      <c r="H15" s="62">
        <f>'F. de travail 2'!N20+'F. de travail 2'!O20</f>
        <v>1005392</v>
      </c>
      <c r="I15" s="62">
        <f>'F. de travail 2'!P20+'F. de travail 2'!Q20</f>
        <v>849245</v>
      </c>
      <c r="J15" s="62">
        <f>'F. de travail 2'!R20+'F. de travail 2'!S20</f>
        <v>2856272</v>
      </c>
      <c r="K15" s="62">
        <f>'F. de travail 2'!T20+'F. de travail 2'!U20</f>
        <v>3565574</v>
      </c>
      <c r="L15" s="62">
        <f t="shared" si="0"/>
        <v>27491540</v>
      </c>
    </row>
    <row r="16" spans="1:12">
      <c r="A16" s="62">
        <v>2004</v>
      </c>
      <c r="B16" s="62">
        <f>'F. de travail 2'!B21+'F. de travail 2'!C21</f>
        <v>450647</v>
      </c>
      <c r="C16" s="62">
        <f>'F. de travail 2'!D21+'F. de travail 2'!E21</f>
        <v>118393</v>
      </c>
      <c r="D16" s="62">
        <f>'F. de travail 2'!F21+'F. de travail 2'!G21</f>
        <v>807444</v>
      </c>
      <c r="E16" s="62">
        <f>'F. de travail 2'!H21+'F. de travail 2'!I21</f>
        <v>645905</v>
      </c>
      <c r="F16" s="62">
        <f>'F. de travail 2'!J21+'F. de travail 2'!K21</f>
        <v>6524030</v>
      </c>
      <c r="G16" s="62">
        <f>'F. de travail 2'!L21+'F. de travail 2'!M21</f>
        <v>10809940</v>
      </c>
      <c r="H16" s="62">
        <f>'F. de travail 2'!N21+'F. de travail 2'!O21</f>
        <v>1014460</v>
      </c>
      <c r="I16" s="62">
        <f>'F. de travail 2'!P21+'F. de travail 2'!Q21</f>
        <v>850067</v>
      </c>
      <c r="J16" s="62">
        <f>'F. de travail 2'!R21+'F. de travail 2'!S21</f>
        <v>2904103</v>
      </c>
      <c r="K16" s="62">
        <f>'F. de travail 2'!T21+'F. de travail 2'!U21</f>
        <v>3585469</v>
      </c>
      <c r="L16" s="62">
        <f t="shared" si="0"/>
        <v>27710458</v>
      </c>
    </row>
    <row r="17" spans="1:12">
      <c r="A17" s="62">
        <v>2005</v>
      </c>
      <c r="B17" s="62">
        <f>'F. de travail 2'!B22+'F. de travail 2'!C22</f>
        <v>446389</v>
      </c>
      <c r="C17" s="62">
        <f>'F. de travail 2'!D22+'F. de travail 2'!E22</f>
        <v>118409</v>
      </c>
      <c r="D17" s="62">
        <f>'F. de travail 2'!F22+'F. de travail 2'!G22</f>
        <v>803838</v>
      </c>
      <c r="E17" s="62">
        <f>'F. de travail 2'!H22+'F. de travail 2'!I22</f>
        <v>642934</v>
      </c>
      <c r="F17" s="62">
        <f>'F. de travail 2'!J22+'F. de travail 2'!K22</f>
        <v>6549645</v>
      </c>
      <c r="G17" s="62">
        <f>'F. de travail 2'!L22+'F. de travail 2'!M22</f>
        <v>10917408</v>
      </c>
      <c r="H17" s="62">
        <f>'F. de travail 2'!N22+'F. de travail 2'!O22</f>
        <v>1018785</v>
      </c>
      <c r="I17" s="62">
        <f>'F. de travail 2'!P22+'F. de travail 2'!Q22</f>
        <v>846007</v>
      </c>
      <c r="J17" s="62">
        <f>'F. de travail 2'!R22+'F. de travail 2'!S22</f>
        <v>2978338</v>
      </c>
      <c r="K17" s="62">
        <f>'F. de travail 2'!T22+'F. de travail 2'!U22</f>
        <v>3614401</v>
      </c>
      <c r="L17" s="62">
        <f t="shared" si="0"/>
        <v>27936154</v>
      </c>
    </row>
    <row r="18" spans="1:12">
      <c r="A18" s="62">
        <v>2006</v>
      </c>
      <c r="B18" s="62">
        <f>'F. de travail 2'!B23+'F. de travail 2'!C23</f>
        <v>441123</v>
      </c>
      <c r="C18" s="62">
        <f>'F. de travail 2'!D23+'F. de travail 2'!E23</f>
        <v>117748</v>
      </c>
      <c r="D18" s="62">
        <f>'F. de travail 2'!F23+'F. de travail 2'!G23</f>
        <v>800731</v>
      </c>
      <c r="E18" s="62">
        <f>'F. de travail 2'!H23+'F. de travail 2'!I23</f>
        <v>637953</v>
      </c>
      <c r="F18" s="62">
        <f>'F. de travail 2'!J23+'F. de travail 2'!K23</f>
        <v>6571109</v>
      </c>
      <c r="G18" s="62">
        <f>'F. de travail 2'!L23+'F. de travail 2'!M23</f>
        <v>11012464</v>
      </c>
      <c r="H18" s="62">
        <f>'F. de travail 2'!N23+'F. de travail 2'!O23</f>
        <v>1022121</v>
      </c>
      <c r="I18" s="62">
        <f>'F. de travail 2'!P23+'F. de travail 2'!Q23</f>
        <v>843905</v>
      </c>
      <c r="J18" s="62">
        <f>'F. de travail 2'!R23+'F. de travail 2'!S23</f>
        <v>3067333</v>
      </c>
      <c r="K18" s="62">
        <f>'F. de travail 2'!T23+'F. de travail 2'!U23</f>
        <v>3644895</v>
      </c>
      <c r="L18" s="62">
        <f t="shared" si="0"/>
        <v>28159382</v>
      </c>
    </row>
    <row r="19" spans="1:12">
      <c r="A19" s="62">
        <v>2007</v>
      </c>
      <c r="B19" s="62">
        <f>'F. de travail 2'!B24+'F. de travail 2'!C24</f>
        <v>437965</v>
      </c>
      <c r="C19" s="62">
        <f>'F. de travail 2'!D24+'F. de travail 2'!E24</f>
        <v>117187</v>
      </c>
      <c r="D19" s="62">
        <f>'F. de travail 2'!F24+'F. de travail 2'!G24</f>
        <v>795553</v>
      </c>
      <c r="E19" s="62">
        <f>'F. de travail 2'!H24+'F. de travail 2'!I24</f>
        <v>635385</v>
      </c>
      <c r="F19" s="62">
        <f>'F. de travail 2'!J24+'F. de travail 2'!K24</f>
        <v>6599675</v>
      </c>
      <c r="G19" s="62">
        <f>'F. de travail 2'!L24+'F. de travail 2'!M24</f>
        <v>11076727</v>
      </c>
      <c r="H19" s="62">
        <f>'F. de travail 2'!N24+'F. de travail 2'!O24</f>
        <v>1026838</v>
      </c>
      <c r="I19" s="62">
        <f>'F. de travail 2'!P24+'F. de travail 2'!Q24</f>
        <v>852967</v>
      </c>
      <c r="J19" s="62">
        <f>'F. de travail 2'!R24+'F. de travail 2'!S24</f>
        <v>3151201</v>
      </c>
      <c r="K19" s="62">
        <f>'F. de travail 2'!T24+'F. de travail 2'!U24</f>
        <v>3679777</v>
      </c>
      <c r="L19" s="62">
        <f t="shared" si="0"/>
        <v>28373275</v>
      </c>
    </row>
    <row r="20" spans="1:12">
      <c r="A20" s="62">
        <v>2008</v>
      </c>
      <c r="B20" s="62">
        <f>'F. de travail 2'!B25+'F. de travail 2'!C25</f>
        <v>438363</v>
      </c>
      <c r="C20" s="62">
        <f>'F. de travail 2'!D25+'F. de travail 2'!E25</f>
        <v>117773</v>
      </c>
      <c r="D20" s="62">
        <f>'F. de travail 2'!F25+'F. de travail 2'!G25</f>
        <v>793073</v>
      </c>
      <c r="E20" s="62">
        <f>'F. de travail 2'!H25+'F. de travail 2'!I25</f>
        <v>634328</v>
      </c>
      <c r="F20" s="62">
        <f>'F. de travail 2'!J25+'F. de travail 2'!K25</f>
        <v>6631378</v>
      </c>
      <c r="G20" s="62">
        <f>'F. de travail 2'!L25+'F. de travail 2'!M25</f>
        <v>11149648</v>
      </c>
      <c r="H20" s="62">
        <f>'F. de travail 2'!N25+'F. de travail 2'!O25</f>
        <v>1033198</v>
      </c>
      <c r="I20" s="62">
        <f>'F. de travail 2'!P25+'F. de travail 2'!Q25</f>
        <v>867405</v>
      </c>
      <c r="J20" s="62">
        <f>'F. de travail 2'!R25+'F. de travail 2'!S25</f>
        <v>3223597</v>
      </c>
      <c r="K20" s="62">
        <f>'F. de travail 2'!T25+'F. de travail 2'!U25</f>
        <v>3721702</v>
      </c>
      <c r="L20" s="62">
        <f t="shared" si="0"/>
        <v>28610465</v>
      </c>
    </row>
    <row r="21" spans="1:12">
      <c r="A21" s="62">
        <v>2009</v>
      </c>
      <c r="B21" s="62">
        <f>'F. de travail 2'!B26+'F. de travail 2'!C26</f>
        <v>440988</v>
      </c>
      <c r="C21" s="62">
        <f>'F. de travail 2'!D26+'F. de travail 2'!E26</f>
        <v>118462</v>
      </c>
      <c r="D21" s="62">
        <f>'F. de travail 2'!F26+'F. de travail 2'!G26</f>
        <v>791888</v>
      </c>
      <c r="E21" s="62">
        <f>'F. de travail 2'!H26+'F. de travail 2'!I26</f>
        <v>634415</v>
      </c>
      <c r="F21" s="62">
        <f>'F. de travail 2'!J26+'F. de travail 2'!K26</f>
        <v>6674410</v>
      </c>
      <c r="G21" s="62">
        <f>'F. de travail 2'!L26+'F. de travail 2'!M26</f>
        <v>11217198</v>
      </c>
      <c r="H21" s="62">
        <f>'F. de travail 2'!N26+'F. de travail 2'!O26</f>
        <v>1041826</v>
      </c>
      <c r="I21" s="62">
        <f>'F. de travail 2'!P26+'F. de travail 2'!Q26</f>
        <v>883899</v>
      </c>
      <c r="J21" s="62">
        <f>'F. de travail 2'!R26+'F. de travail 2'!S26</f>
        <v>3296524</v>
      </c>
      <c r="K21" s="62">
        <f>'F. de travail 2'!T26+'F. de travail 2'!U26</f>
        <v>3764341</v>
      </c>
      <c r="L21" s="62">
        <f t="shared" si="0"/>
        <v>28863951</v>
      </c>
    </row>
    <row r="22" spans="1:12">
      <c r="A22" s="62">
        <v>2010</v>
      </c>
      <c r="B22" s="62">
        <f>'F. de travail 2'!B27+'F. de travail 2'!C27</f>
        <v>443518</v>
      </c>
      <c r="C22" s="62">
        <f>'F. de travail 2'!D27+'F. de travail 2'!E27</f>
        <v>119590</v>
      </c>
      <c r="D22" s="62">
        <f>'F. de travail 2'!F27+'F. de travail 2'!G27</f>
        <v>792389</v>
      </c>
      <c r="E22" s="62">
        <f>'F. de travail 2'!H27+'F. de travail 2'!I27</f>
        <v>634435</v>
      </c>
      <c r="F22" s="62">
        <f>'F. de travail 2'!J27+'F. de travail 2'!K27</f>
        <v>6717736</v>
      </c>
      <c r="G22" s="62">
        <f>'F. de travail 2'!L27+'F. de travail 2'!M27</f>
        <v>11305209</v>
      </c>
      <c r="H22" s="62">
        <f>'F. de travail 2'!N27+'F. de travail 2'!O27</f>
        <v>1051881</v>
      </c>
      <c r="I22" s="62">
        <f>'F. de travail 2'!P27+'F. de travail 2'!Q27</f>
        <v>899396</v>
      </c>
      <c r="J22" s="62">
        <f>'F. de travail 2'!R27+'F. de travail 2'!S27</f>
        <v>3339211</v>
      </c>
      <c r="K22" s="62">
        <f>'F. de travail 2'!T27+'F. de travail 2'!U27</f>
        <v>3800797</v>
      </c>
      <c r="L22" s="62">
        <f t="shared" si="0"/>
        <v>29104162</v>
      </c>
    </row>
    <row r="23" spans="1:12">
      <c r="A23" s="62">
        <v>2011</v>
      </c>
      <c r="B23" s="62">
        <f>'F. de travail 2'!B28+'F. de travail 2'!C28</f>
        <v>442733</v>
      </c>
      <c r="C23" s="62">
        <f>'F. de travail 2'!D28+'F. de travail 2'!E28</f>
        <v>121129</v>
      </c>
      <c r="D23" s="62">
        <f>'F. de travail 2'!F28+'F. de travail 2'!G28</f>
        <v>790598</v>
      </c>
      <c r="E23" s="62">
        <f>'F. de travail 2'!H28+'F. de travail 2'!I28</f>
        <v>633236</v>
      </c>
      <c r="F23" s="62">
        <f>'F. de travail 2'!J28+'F. de travail 2'!K28</f>
        <v>6751554</v>
      </c>
      <c r="G23" s="62">
        <f>'F. de travail 2'!L28+'F. de travail 2'!M28</f>
        <v>11376452</v>
      </c>
      <c r="H23" s="62">
        <f>'F. de travail 2'!N28+'F. de travail 2'!O28</f>
        <v>1061821</v>
      </c>
      <c r="I23" s="62">
        <f>'F. de travail 2'!P28+'F. de travail 2'!Q28</f>
        <v>912766</v>
      </c>
      <c r="J23" s="62">
        <f>'F. de travail 2'!R28+'F. de travail 2'!S28</f>
        <v>3383275</v>
      </c>
      <c r="K23" s="62">
        <f>'F. de travail 2'!T28+'F. de travail 2'!U28</f>
        <v>3812421</v>
      </c>
      <c r="L23" s="62">
        <f t="shared" si="0"/>
        <v>29285985</v>
      </c>
    </row>
    <row r="24" spans="1:12">
      <c r="A24" s="62">
        <v>2012</v>
      </c>
      <c r="B24" s="62">
        <f>'F. de travail 2'!B29+'F. de travail 2'!C29</f>
        <v>440598</v>
      </c>
      <c r="C24" s="62">
        <f>'F. de travail 2'!D29+'F. de travail 2'!E29</f>
        <v>121139</v>
      </c>
      <c r="D24" s="62">
        <f>'F. de travail 2'!F29+'F. de travail 2'!G29</f>
        <v>784557</v>
      </c>
      <c r="E24" s="62">
        <f>'F. de travail 2'!H29+'F. de travail 2'!I29</f>
        <v>629269</v>
      </c>
      <c r="F24" s="62">
        <f>'F. de travail 2'!J29+'F. de travail 2'!K29</f>
        <v>6777181</v>
      </c>
      <c r="G24" s="62">
        <f>'F. de travail 2'!L29+'F. de travail 2'!M29</f>
        <v>11439661</v>
      </c>
      <c r="H24" s="62">
        <f>'F. de travail 2'!N29+'F. de travail 2'!O29</f>
        <v>1072966</v>
      </c>
      <c r="I24" s="62">
        <f>'F. de travail 2'!P29+'F. de travail 2'!Q29</f>
        <v>930673</v>
      </c>
      <c r="J24" s="62">
        <f>'F. de travail 2'!R29+'F. de travail 2'!S29</f>
        <v>3461811</v>
      </c>
      <c r="K24" s="62">
        <f>'F. de travail 2'!T29+'F. de travail 2'!U29</f>
        <v>3824205</v>
      </c>
      <c r="L24" s="62">
        <f t="shared" si="0"/>
        <v>29482060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F1" workbookViewId="0">
      <selection activeCell="U29" sqref="U29"/>
    </sheetView>
  </sheetViews>
  <sheetFormatPr baseColWidth="10" defaultRowHeight="14" x14ac:dyDescent="0"/>
  <cols>
    <col min="1" max="2" width="11.5" customWidth="1"/>
  </cols>
  <sheetData>
    <row r="1" spans="1:21">
      <c r="A1" t="s">
        <v>63</v>
      </c>
    </row>
    <row r="2" spans="1:21">
      <c r="A2" t="s">
        <v>64</v>
      </c>
    </row>
    <row r="3" spans="1:21">
      <c r="A3" t="s">
        <v>65</v>
      </c>
    </row>
    <row r="4" spans="1:21">
      <c r="A4" t="s">
        <v>66</v>
      </c>
      <c r="B4" s="8" t="s">
        <v>67</v>
      </c>
      <c r="C4" s="8" t="s">
        <v>67</v>
      </c>
      <c r="D4" s="4" t="s">
        <v>68</v>
      </c>
      <c r="E4" s="4" t="s">
        <v>68</v>
      </c>
      <c r="F4" s="55" t="s">
        <v>69</v>
      </c>
      <c r="G4" s="55" t="s">
        <v>69</v>
      </c>
      <c r="H4" s="56" t="s">
        <v>70</v>
      </c>
      <c r="I4" s="56" t="s">
        <v>70</v>
      </c>
      <c r="J4" s="2" t="s">
        <v>71</v>
      </c>
      <c r="K4" s="2" t="s">
        <v>71</v>
      </c>
      <c r="L4" s="57" t="s">
        <v>72</v>
      </c>
      <c r="M4" s="57" t="s">
        <v>72</v>
      </c>
      <c r="N4" s="58" t="s">
        <v>73</v>
      </c>
      <c r="O4" s="58" t="s">
        <v>73</v>
      </c>
      <c r="P4" s="59" t="s">
        <v>74</v>
      </c>
      <c r="Q4" s="59" t="s">
        <v>74</v>
      </c>
      <c r="R4" s="60" t="s">
        <v>75</v>
      </c>
      <c r="S4" s="60" t="s">
        <v>75</v>
      </c>
      <c r="T4" s="61" t="s">
        <v>76</v>
      </c>
      <c r="U4" s="61" t="s">
        <v>76</v>
      </c>
    </row>
    <row r="5" spans="1:21">
      <c r="A5" t="s">
        <v>77</v>
      </c>
      <c r="B5" t="s">
        <v>78</v>
      </c>
      <c r="C5" t="s">
        <v>78</v>
      </c>
      <c r="D5" t="s">
        <v>78</v>
      </c>
      <c r="E5" t="s">
        <v>78</v>
      </c>
      <c r="F5" t="s">
        <v>78</v>
      </c>
      <c r="G5" t="s">
        <v>78</v>
      </c>
      <c r="H5" t="s">
        <v>78</v>
      </c>
      <c r="I5" t="s">
        <v>78</v>
      </c>
      <c r="J5" t="s">
        <v>78</v>
      </c>
      <c r="K5" t="s">
        <v>78</v>
      </c>
      <c r="L5" t="s">
        <v>78</v>
      </c>
      <c r="M5" t="s">
        <v>78</v>
      </c>
      <c r="N5" t="s">
        <v>78</v>
      </c>
      <c r="O5" t="s">
        <v>78</v>
      </c>
      <c r="P5" t="s">
        <v>78</v>
      </c>
      <c r="Q5" t="s">
        <v>78</v>
      </c>
      <c r="R5" t="s">
        <v>78</v>
      </c>
      <c r="S5" t="s">
        <v>78</v>
      </c>
      <c r="T5" t="s">
        <v>78</v>
      </c>
      <c r="U5" t="s">
        <v>78</v>
      </c>
    </row>
    <row r="6" spans="1:21">
      <c r="A6" t="s">
        <v>79</v>
      </c>
      <c r="B6" t="s">
        <v>80</v>
      </c>
      <c r="C6" t="s">
        <v>81</v>
      </c>
      <c r="D6" t="s">
        <v>80</v>
      </c>
      <c r="E6" t="s">
        <v>81</v>
      </c>
      <c r="F6" t="s">
        <v>80</v>
      </c>
      <c r="G6" t="s">
        <v>81</v>
      </c>
      <c r="H6" t="s">
        <v>80</v>
      </c>
      <c r="I6" t="s">
        <v>81</v>
      </c>
      <c r="J6" t="s">
        <v>80</v>
      </c>
      <c r="K6" t="s">
        <v>81</v>
      </c>
      <c r="L6" t="s">
        <v>80</v>
      </c>
      <c r="M6" t="s">
        <v>81</v>
      </c>
      <c r="N6" t="s">
        <v>80</v>
      </c>
      <c r="O6" t="s">
        <v>81</v>
      </c>
      <c r="P6" t="s">
        <v>80</v>
      </c>
      <c r="Q6" t="s">
        <v>81</v>
      </c>
      <c r="R6" t="s">
        <v>80</v>
      </c>
      <c r="S6" t="s">
        <v>81</v>
      </c>
      <c r="T6" t="s">
        <v>80</v>
      </c>
      <c r="U6" t="s">
        <v>81</v>
      </c>
    </row>
    <row r="7" spans="1:21">
      <c r="A7">
        <v>1990</v>
      </c>
      <c r="B7">
        <v>165193</v>
      </c>
      <c r="C7">
        <v>357752</v>
      </c>
      <c r="D7">
        <v>35641</v>
      </c>
      <c r="E7">
        <v>77759</v>
      </c>
      <c r="F7">
        <v>226447</v>
      </c>
      <c r="G7">
        <v>571505</v>
      </c>
      <c r="H7">
        <v>190774</v>
      </c>
      <c r="I7">
        <v>461851</v>
      </c>
      <c r="J7">
        <v>1661236</v>
      </c>
      <c r="K7">
        <v>4578561</v>
      </c>
      <c r="L7">
        <v>2485331</v>
      </c>
      <c r="M7">
        <v>6642556</v>
      </c>
      <c r="N7">
        <v>290510</v>
      </c>
      <c r="O7">
        <v>669300</v>
      </c>
      <c r="P7">
        <v>286777</v>
      </c>
      <c r="Q7">
        <v>582021</v>
      </c>
      <c r="R7">
        <v>705672</v>
      </c>
      <c r="S7">
        <v>1617484</v>
      </c>
      <c r="T7">
        <v>787023</v>
      </c>
      <c r="U7">
        <v>2089412</v>
      </c>
    </row>
    <row r="8" spans="1:21">
      <c r="A8">
        <v>1991</v>
      </c>
      <c r="B8">
        <v>161005</v>
      </c>
      <c r="C8">
        <v>362905</v>
      </c>
      <c r="D8">
        <v>35343</v>
      </c>
      <c r="E8">
        <v>77917</v>
      </c>
      <c r="F8">
        <v>225505</v>
      </c>
      <c r="G8">
        <v>575221</v>
      </c>
      <c r="H8">
        <v>189206</v>
      </c>
      <c r="I8">
        <v>466887</v>
      </c>
      <c r="J8">
        <v>1682871</v>
      </c>
      <c r="K8">
        <v>4603387</v>
      </c>
      <c r="L8">
        <v>2520760</v>
      </c>
      <c r="M8">
        <v>6707749</v>
      </c>
      <c r="N8">
        <v>291242</v>
      </c>
      <c r="O8">
        <v>670766</v>
      </c>
      <c r="P8">
        <v>284546</v>
      </c>
      <c r="Q8">
        <v>577183</v>
      </c>
      <c r="R8">
        <v>717991</v>
      </c>
      <c r="S8">
        <v>1641764</v>
      </c>
      <c r="T8">
        <v>804010</v>
      </c>
      <c r="U8">
        <v>2141689</v>
      </c>
    </row>
    <row r="9" spans="1:21">
      <c r="A9">
        <v>1992</v>
      </c>
      <c r="B9">
        <v>157148</v>
      </c>
      <c r="C9">
        <v>366240</v>
      </c>
      <c r="D9">
        <v>35201</v>
      </c>
      <c r="E9">
        <v>78415</v>
      </c>
      <c r="F9">
        <v>224808</v>
      </c>
      <c r="G9">
        <v>578970</v>
      </c>
      <c r="H9">
        <v>187003</v>
      </c>
      <c r="I9">
        <v>470543</v>
      </c>
      <c r="J9">
        <v>1696299</v>
      </c>
      <c r="K9">
        <v>4613806</v>
      </c>
      <c r="L9">
        <v>2564971</v>
      </c>
      <c r="M9">
        <v>6770978</v>
      </c>
      <c r="N9">
        <v>291556</v>
      </c>
      <c r="O9">
        <v>671884</v>
      </c>
      <c r="P9">
        <v>283735</v>
      </c>
      <c r="Q9">
        <v>577480</v>
      </c>
      <c r="R9">
        <v>729479</v>
      </c>
      <c r="S9">
        <v>1663001</v>
      </c>
      <c r="T9">
        <v>827232</v>
      </c>
      <c r="U9">
        <v>2201731</v>
      </c>
    </row>
    <row r="10" spans="1:21">
      <c r="A10">
        <v>1993</v>
      </c>
      <c r="B10">
        <v>153154</v>
      </c>
      <c r="C10">
        <v>369327</v>
      </c>
      <c r="D10">
        <v>35270</v>
      </c>
      <c r="E10">
        <v>79601</v>
      </c>
      <c r="F10">
        <v>223763</v>
      </c>
      <c r="G10">
        <v>583198</v>
      </c>
      <c r="H10">
        <v>184361</v>
      </c>
      <c r="I10">
        <v>472773</v>
      </c>
      <c r="J10">
        <v>1700642</v>
      </c>
      <c r="K10">
        <v>4637567</v>
      </c>
      <c r="L10">
        <v>2593678</v>
      </c>
      <c r="M10">
        <v>6828099</v>
      </c>
      <c r="N10">
        <v>291807</v>
      </c>
      <c r="O10">
        <v>675229</v>
      </c>
      <c r="P10">
        <v>283294</v>
      </c>
      <c r="Q10">
        <v>579153</v>
      </c>
      <c r="R10">
        <v>735746</v>
      </c>
      <c r="S10">
        <v>1683610</v>
      </c>
      <c r="T10">
        <v>848375</v>
      </c>
      <c r="U10">
        <v>2269173</v>
      </c>
    </row>
    <row r="11" spans="1:21">
      <c r="A11">
        <v>1994</v>
      </c>
      <c r="B11">
        <v>147924</v>
      </c>
      <c r="C11">
        <v>368336</v>
      </c>
      <c r="D11">
        <v>35380</v>
      </c>
      <c r="E11">
        <v>80624</v>
      </c>
      <c r="F11">
        <v>222230</v>
      </c>
      <c r="G11">
        <v>586513</v>
      </c>
      <c r="H11">
        <v>182056</v>
      </c>
      <c r="I11">
        <v>475672</v>
      </c>
      <c r="J11">
        <v>1699716</v>
      </c>
      <c r="K11">
        <v>4658248</v>
      </c>
      <c r="L11">
        <v>2623834</v>
      </c>
      <c r="M11">
        <v>6899619</v>
      </c>
      <c r="N11">
        <v>292568</v>
      </c>
      <c r="O11">
        <v>678955</v>
      </c>
      <c r="P11">
        <v>282670</v>
      </c>
      <c r="Q11">
        <v>581201</v>
      </c>
      <c r="R11">
        <v>738897</v>
      </c>
      <c r="S11">
        <v>1706371</v>
      </c>
      <c r="T11">
        <v>870267</v>
      </c>
      <c r="U11">
        <v>2343479</v>
      </c>
    </row>
    <row r="12" spans="1:21">
      <c r="A12">
        <v>1995</v>
      </c>
      <c r="B12">
        <v>142779</v>
      </c>
      <c r="C12">
        <v>365601</v>
      </c>
      <c r="D12">
        <v>35292</v>
      </c>
      <c r="E12">
        <v>81605</v>
      </c>
      <c r="F12">
        <v>220952</v>
      </c>
      <c r="G12">
        <v>588011</v>
      </c>
      <c r="H12">
        <v>179608</v>
      </c>
      <c r="I12">
        <v>478082</v>
      </c>
      <c r="J12">
        <v>1691193</v>
      </c>
      <c r="K12">
        <v>4676304</v>
      </c>
      <c r="L12">
        <v>2653740</v>
      </c>
      <c r="M12">
        <v>6971382</v>
      </c>
      <c r="N12">
        <v>293980</v>
      </c>
      <c r="O12">
        <v>682322</v>
      </c>
      <c r="P12">
        <v>281600</v>
      </c>
      <c r="Q12">
        <v>585687</v>
      </c>
      <c r="R12">
        <v>741911</v>
      </c>
      <c r="S12">
        <v>1729499</v>
      </c>
      <c r="T12">
        <v>888374</v>
      </c>
      <c r="U12">
        <v>2414316</v>
      </c>
    </row>
    <row r="13" spans="1:21">
      <c r="A13">
        <v>1996</v>
      </c>
      <c r="B13">
        <v>137232</v>
      </c>
      <c r="C13">
        <v>362467</v>
      </c>
      <c r="D13">
        <v>35315</v>
      </c>
      <c r="E13">
        <v>82892</v>
      </c>
      <c r="F13">
        <v>220069</v>
      </c>
      <c r="G13">
        <v>590744</v>
      </c>
      <c r="H13">
        <v>177314</v>
      </c>
      <c r="I13">
        <v>480611</v>
      </c>
      <c r="J13">
        <v>1683176</v>
      </c>
      <c r="K13">
        <v>4694812</v>
      </c>
      <c r="L13">
        <v>2687970</v>
      </c>
      <c r="M13">
        <v>7039425</v>
      </c>
      <c r="N13">
        <v>294335</v>
      </c>
      <c r="O13">
        <v>686346</v>
      </c>
      <c r="P13">
        <v>280547</v>
      </c>
      <c r="Q13">
        <v>590622</v>
      </c>
      <c r="R13">
        <v>745395</v>
      </c>
      <c r="S13">
        <v>1758658</v>
      </c>
      <c r="T13">
        <v>903689</v>
      </c>
      <c r="U13">
        <v>2484207</v>
      </c>
    </row>
    <row r="14" spans="1:21">
      <c r="A14">
        <v>1997</v>
      </c>
      <c r="B14">
        <v>131571</v>
      </c>
      <c r="C14">
        <v>358602</v>
      </c>
      <c r="D14">
        <v>34857</v>
      </c>
      <c r="E14">
        <v>83562</v>
      </c>
      <c r="F14">
        <v>217451</v>
      </c>
      <c r="G14">
        <v>593197</v>
      </c>
      <c r="H14">
        <v>174582</v>
      </c>
      <c r="I14">
        <v>482034</v>
      </c>
      <c r="J14">
        <v>1665046</v>
      </c>
      <c r="K14">
        <v>4720096</v>
      </c>
      <c r="L14">
        <v>2709945</v>
      </c>
      <c r="M14">
        <v>7134025</v>
      </c>
      <c r="N14">
        <v>293040</v>
      </c>
      <c r="O14">
        <v>688547</v>
      </c>
      <c r="P14">
        <v>277186</v>
      </c>
      <c r="Q14">
        <v>592771</v>
      </c>
      <c r="R14">
        <v>751934</v>
      </c>
      <c r="S14">
        <v>1799046</v>
      </c>
      <c r="T14">
        <v>913667</v>
      </c>
      <c r="U14">
        <v>2536834</v>
      </c>
    </row>
    <row r="15" spans="1:21">
      <c r="A15">
        <v>1998</v>
      </c>
      <c r="B15">
        <v>125864</v>
      </c>
      <c r="C15">
        <v>352631</v>
      </c>
      <c r="D15">
        <v>34294</v>
      </c>
      <c r="E15">
        <v>83598</v>
      </c>
      <c r="F15">
        <v>214101</v>
      </c>
      <c r="G15">
        <v>594968</v>
      </c>
      <c r="H15">
        <v>171215</v>
      </c>
      <c r="I15">
        <v>482276</v>
      </c>
      <c r="J15">
        <v>1642508</v>
      </c>
      <c r="K15">
        <v>4745399</v>
      </c>
      <c r="L15">
        <v>2731977</v>
      </c>
      <c r="M15">
        <v>7223467</v>
      </c>
      <c r="N15">
        <v>291310</v>
      </c>
      <c r="O15">
        <v>690778</v>
      </c>
      <c r="P15">
        <v>274122</v>
      </c>
      <c r="Q15">
        <v>595201</v>
      </c>
      <c r="R15">
        <v>760404</v>
      </c>
      <c r="S15">
        <v>1851934</v>
      </c>
      <c r="T15">
        <v>911984</v>
      </c>
      <c r="U15">
        <v>2562416</v>
      </c>
    </row>
    <row r="16" spans="1:21">
      <c r="A16">
        <v>1999</v>
      </c>
      <c r="B16">
        <v>121368</v>
      </c>
      <c r="C16">
        <v>349900</v>
      </c>
      <c r="D16">
        <v>33922</v>
      </c>
      <c r="E16">
        <v>84242</v>
      </c>
      <c r="F16">
        <v>211201</v>
      </c>
      <c r="G16">
        <v>598625</v>
      </c>
      <c r="H16">
        <v>168399</v>
      </c>
      <c r="I16">
        <v>484375</v>
      </c>
      <c r="J16">
        <v>1617213</v>
      </c>
      <c r="K16">
        <v>4781655</v>
      </c>
      <c r="L16">
        <v>2744607</v>
      </c>
      <c r="M16">
        <v>7326407</v>
      </c>
      <c r="N16">
        <v>290606</v>
      </c>
      <c r="O16">
        <v>696185</v>
      </c>
      <c r="P16">
        <v>269844</v>
      </c>
      <c r="Q16">
        <v>596800</v>
      </c>
      <c r="R16">
        <v>762265</v>
      </c>
      <c r="S16">
        <v>1896042</v>
      </c>
      <c r="T16">
        <v>906477</v>
      </c>
      <c r="U16">
        <v>2587000</v>
      </c>
    </row>
    <row r="17" spans="1:21">
      <c r="A17">
        <v>2000</v>
      </c>
      <c r="B17">
        <v>117373</v>
      </c>
      <c r="C17">
        <v>347748</v>
      </c>
      <c r="D17">
        <v>33438</v>
      </c>
      <c r="E17">
        <v>84750</v>
      </c>
      <c r="F17">
        <v>208465</v>
      </c>
      <c r="G17">
        <v>600050</v>
      </c>
      <c r="H17">
        <v>165537</v>
      </c>
      <c r="I17">
        <v>486169</v>
      </c>
      <c r="J17">
        <v>1597355</v>
      </c>
      <c r="K17">
        <v>4816498</v>
      </c>
      <c r="L17">
        <v>2767538</v>
      </c>
      <c r="M17">
        <v>7457696</v>
      </c>
      <c r="N17">
        <v>289728</v>
      </c>
      <c r="O17">
        <v>701209</v>
      </c>
      <c r="P17">
        <v>264617</v>
      </c>
      <c r="Q17">
        <v>595581</v>
      </c>
      <c r="R17">
        <v>763345</v>
      </c>
      <c r="S17">
        <v>1938394</v>
      </c>
      <c r="T17">
        <v>899575</v>
      </c>
      <c r="U17">
        <v>2612533</v>
      </c>
    </row>
    <row r="18" spans="1:21">
      <c r="A18">
        <v>2001</v>
      </c>
      <c r="B18">
        <v>112963</v>
      </c>
      <c r="C18">
        <v>345464</v>
      </c>
      <c r="D18">
        <v>32889</v>
      </c>
      <c r="E18">
        <v>85193</v>
      </c>
      <c r="F18">
        <v>204841</v>
      </c>
      <c r="G18">
        <v>601071</v>
      </c>
      <c r="H18">
        <v>162247</v>
      </c>
      <c r="I18">
        <v>487467</v>
      </c>
      <c r="J18">
        <v>1581322</v>
      </c>
      <c r="K18">
        <v>4853447</v>
      </c>
      <c r="L18">
        <v>2793117</v>
      </c>
      <c r="M18">
        <v>7619088</v>
      </c>
      <c r="N18">
        <v>288393</v>
      </c>
      <c r="O18">
        <v>706005</v>
      </c>
      <c r="P18">
        <v>258537</v>
      </c>
      <c r="Q18">
        <v>594784</v>
      </c>
      <c r="R18">
        <v>763385</v>
      </c>
      <c r="S18">
        <v>1983997</v>
      </c>
      <c r="T18">
        <v>892505</v>
      </c>
      <c r="U18">
        <v>2646516</v>
      </c>
    </row>
    <row r="19" spans="1:21">
      <c r="A19">
        <v>2002</v>
      </c>
      <c r="B19">
        <v>109419</v>
      </c>
      <c r="C19">
        <v>345478</v>
      </c>
      <c r="D19">
        <v>32285</v>
      </c>
      <c r="E19">
        <v>85766</v>
      </c>
      <c r="F19">
        <v>201025</v>
      </c>
      <c r="G19">
        <v>605951</v>
      </c>
      <c r="H19">
        <v>159096</v>
      </c>
      <c r="I19">
        <v>489229</v>
      </c>
      <c r="J19">
        <v>1571111</v>
      </c>
      <c r="K19">
        <v>4894219</v>
      </c>
      <c r="L19">
        <v>2802986</v>
      </c>
      <c r="M19">
        <v>7774025</v>
      </c>
      <c r="N19">
        <v>286710</v>
      </c>
      <c r="O19">
        <v>712524</v>
      </c>
      <c r="P19">
        <v>253590</v>
      </c>
      <c r="Q19">
        <v>596222</v>
      </c>
      <c r="R19">
        <v>768736</v>
      </c>
      <c r="S19">
        <v>2040775</v>
      </c>
      <c r="T19">
        <v>879953</v>
      </c>
      <c r="U19">
        <v>2672622</v>
      </c>
    </row>
    <row r="20" spans="1:21">
      <c r="A20">
        <v>2003</v>
      </c>
      <c r="B20">
        <v>106514</v>
      </c>
      <c r="C20">
        <v>346397</v>
      </c>
      <c r="D20">
        <v>31621</v>
      </c>
      <c r="E20">
        <v>86545</v>
      </c>
      <c r="F20">
        <v>197624</v>
      </c>
      <c r="G20">
        <v>609965</v>
      </c>
      <c r="H20">
        <v>156293</v>
      </c>
      <c r="I20">
        <v>490879</v>
      </c>
      <c r="J20">
        <v>1560531</v>
      </c>
      <c r="K20">
        <v>4932020</v>
      </c>
      <c r="L20">
        <v>2794243</v>
      </c>
      <c r="M20">
        <v>7902425</v>
      </c>
      <c r="N20">
        <v>285258</v>
      </c>
      <c r="O20">
        <v>720134</v>
      </c>
      <c r="P20">
        <v>249029</v>
      </c>
      <c r="Q20">
        <v>600216</v>
      </c>
      <c r="R20">
        <v>770382</v>
      </c>
      <c r="S20">
        <v>2085890</v>
      </c>
      <c r="T20">
        <v>869555</v>
      </c>
      <c r="U20">
        <v>2696019</v>
      </c>
    </row>
    <row r="21" spans="1:21">
      <c r="A21">
        <v>2004</v>
      </c>
      <c r="B21">
        <v>103904</v>
      </c>
      <c r="C21">
        <v>346743</v>
      </c>
      <c r="D21">
        <v>30983</v>
      </c>
      <c r="E21">
        <v>87410</v>
      </c>
      <c r="F21">
        <v>194244</v>
      </c>
      <c r="G21">
        <v>613200</v>
      </c>
      <c r="H21">
        <v>153892</v>
      </c>
      <c r="I21">
        <v>492013</v>
      </c>
      <c r="J21">
        <v>1553791</v>
      </c>
      <c r="K21">
        <v>4970239</v>
      </c>
      <c r="L21">
        <v>2788881</v>
      </c>
      <c r="M21">
        <v>8021059</v>
      </c>
      <c r="N21">
        <v>284785</v>
      </c>
      <c r="O21">
        <v>729675</v>
      </c>
      <c r="P21">
        <v>245242</v>
      </c>
      <c r="Q21">
        <v>604825</v>
      </c>
      <c r="R21">
        <v>772133</v>
      </c>
      <c r="S21">
        <v>2131970</v>
      </c>
      <c r="T21">
        <v>862945</v>
      </c>
      <c r="U21">
        <v>2722524</v>
      </c>
    </row>
    <row r="22" spans="1:21">
      <c r="A22">
        <v>2005</v>
      </c>
      <c r="B22">
        <v>101453</v>
      </c>
      <c r="C22">
        <v>344936</v>
      </c>
      <c r="D22">
        <v>30517</v>
      </c>
      <c r="E22">
        <v>87892</v>
      </c>
      <c r="F22">
        <v>190280</v>
      </c>
      <c r="G22">
        <v>613558</v>
      </c>
      <c r="H22">
        <v>151449</v>
      </c>
      <c r="I22">
        <v>491485</v>
      </c>
      <c r="J22">
        <v>1550513</v>
      </c>
      <c r="K22">
        <v>4999132</v>
      </c>
      <c r="L22">
        <v>2785183</v>
      </c>
      <c r="M22">
        <v>8132225</v>
      </c>
      <c r="N22">
        <v>283075</v>
      </c>
      <c r="O22">
        <v>735710</v>
      </c>
      <c r="P22">
        <v>240848</v>
      </c>
      <c r="Q22">
        <v>605159</v>
      </c>
      <c r="R22">
        <v>781135</v>
      </c>
      <c r="S22">
        <v>2197203</v>
      </c>
      <c r="T22">
        <v>860089</v>
      </c>
      <c r="U22">
        <v>2754312</v>
      </c>
    </row>
    <row r="23" spans="1:21">
      <c r="A23">
        <v>2006</v>
      </c>
      <c r="B23">
        <v>98736</v>
      </c>
      <c r="C23">
        <v>342387</v>
      </c>
      <c r="D23">
        <v>29911</v>
      </c>
      <c r="E23">
        <v>87837</v>
      </c>
      <c r="F23">
        <v>186653</v>
      </c>
      <c r="G23">
        <v>614078</v>
      </c>
      <c r="H23">
        <v>148492</v>
      </c>
      <c r="I23">
        <v>489461</v>
      </c>
      <c r="J23">
        <v>1548831</v>
      </c>
      <c r="K23">
        <v>5022278</v>
      </c>
      <c r="L23">
        <v>2783044</v>
      </c>
      <c r="M23">
        <v>8229420</v>
      </c>
      <c r="N23">
        <v>281884</v>
      </c>
      <c r="O23">
        <v>740237</v>
      </c>
      <c r="P23">
        <v>237549</v>
      </c>
      <c r="Q23">
        <v>606356</v>
      </c>
      <c r="R23">
        <v>794488</v>
      </c>
      <c r="S23">
        <v>2272845</v>
      </c>
      <c r="T23">
        <v>857869</v>
      </c>
      <c r="U23">
        <v>2787026</v>
      </c>
    </row>
    <row r="24" spans="1:21">
      <c r="A24">
        <v>2007</v>
      </c>
      <c r="B24">
        <v>97115</v>
      </c>
      <c r="C24">
        <v>340850</v>
      </c>
      <c r="D24">
        <v>29352</v>
      </c>
      <c r="E24">
        <v>87835</v>
      </c>
      <c r="F24">
        <v>183037</v>
      </c>
      <c r="G24">
        <v>612516</v>
      </c>
      <c r="H24">
        <v>146421</v>
      </c>
      <c r="I24">
        <v>488964</v>
      </c>
      <c r="J24">
        <v>1544225</v>
      </c>
      <c r="K24">
        <v>5055450</v>
      </c>
      <c r="L24">
        <v>2769089</v>
      </c>
      <c r="M24">
        <v>8307638</v>
      </c>
      <c r="N24">
        <v>281230</v>
      </c>
      <c r="O24">
        <v>745608</v>
      </c>
      <c r="P24">
        <v>237098</v>
      </c>
      <c r="Q24">
        <v>615869</v>
      </c>
      <c r="R24">
        <v>803050</v>
      </c>
      <c r="S24">
        <v>2348151</v>
      </c>
      <c r="T24">
        <v>853741</v>
      </c>
      <c r="U24">
        <v>2826036</v>
      </c>
    </row>
    <row r="25" spans="1:21">
      <c r="A25">
        <v>2008</v>
      </c>
      <c r="B25">
        <v>95977</v>
      </c>
      <c r="C25">
        <v>342386</v>
      </c>
      <c r="D25">
        <v>29120</v>
      </c>
      <c r="E25">
        <v>88653</v>
      </c>
      <c r="F25">
        <v>179685</v>
      </c>
      <c r="G25">
        <v>613388</v>
      </c>
      <c r="H25">
        <v>144429</v>
      </c>
      <c r="I25">
        <v>489899</v>
      </c>
      <c r="J25">
        <v>1536418</v>
      </c>
      <c r="K25">
        <v>5094960</v>
      </c>
      <c r="L25">
        <v>2757539</v>
      </c>
      <c r="M25">
        <v>8392109</v>
      </c>
      <c r="N25">
        <v>280969</v>
      </c>
      <c r="O25">
        <v>752229</v>
      </c>
      <c r="P25">
        <v>238054</v>
      </c>
      <c r="Q25">
        <v>629351</v>
      </c>
      <c r="R25">
        <v>810938</v>
      </c>
      <c r="S25">
        <v>2412659</v>
      </c>
      <c r="T25">
        <v>851574</v>
      </c>
      <c r="U25">
        <v>2870128</v>
      </c>
    </row>
    <row r="26" spans="1:21">
      <c r="A26">
        <v>2009</v>
      </c>
      <c r="B26">
        <v>95792</v>
      </c>
      <c r="C26">
        <v>345196</v>
      </c>
      <c r="D26">
        <v>28950</v>
      </c>
      <c r="E26">
        <v>89512</v>
      </c>
      <c r="F26">
        <v>176625</v>
      </c>
      <c r="G26">
        <v>615263</v>
      </c>
      <c r="H26">
        <v>142855</v>
      </c>
      <c r="I26">
        <v>491560</v>
      </c>
      <c r="J26">
        <v>1529787</v>
      </c>
      <c r="K26">
        <v>5144623</v>
      </c>
      <c r="L26">
        <v>2746982</v>
      </c>
      <c r="M26">
        <v>8470216</v>
      </c>
      <c r="N26">
        <v>282048</v>
      </c>
      <c r="O26">
        <v>759778</v>
      </c>
      <c r="P26">
        <v>239669</v>
      </c>
      <c r="Q26">
        <v>644230</v>
      </c>
      <c r="R26">
        <v>820949</v>
      </c>
      <c r="S26">
        <v>2475575</v>
      </c>
      <c r="T26">
        <v>851939</v>
      </c>
      <c r="U26">
        <v>2912402</v>
      </c>
    </row>
    <row r="27" spans="1:21">
      <c r="A27">
        <v>2010</v>
      </c>
      <c r="B27">
        <v>95491</v>
      </c>
      <c r="C27">
        <v>348027</v>
      </c>
      <c r="D27">
        <v>28789</v>
      </c>
      <c r="E27">
        <v>90801</v>
      </c>
      <c r="F27">
        <v>174331</v>
      </c>
      <c r="G27">
        <v>618058</v>
      </c>
      <c r="H27">
        <v>141450</v>
      </c>
      <c r="I27">
        <v>492985</v>
      </c>
      <c r="J27">
        <v>1523722</v>
      </c>
      <c r="K27">
        <v>5194014</v>
      </c>
      <c r="L27">
        <v>2741106</v>
      </c>
      <c r="M27">
        <v>8564103</v>
      </c>
      <c r="N27">
        <v>283807</v>
      </c>
      <c r="O27">
        <v>768074</v>
      </c>
      <c r="P27">
        <v>242157</v>
      </c>
      <c r="Q27">
        <v>657239</v>
      </c>
      <c r="R27">
        <v>829673</v>
      </c>
      <c r="S27">
        <v>2509538</v>
      </c>
      <c r="T27">
        <v>852513</v>
      </c>
      <c r="U27">
        <v>2948284</v>
      </c>
    </row>
    <row r="28" spans="1:21">
      <c r="A28">
        <v>2011</v>
      </c>
      <c r="B28">
        <v>94959</v>
      </c>
      <c r="C28">
        <v>347774</v>
      </c>
      <c r="D28">
        <v>28964</v>
      </c>
      <c r="E28">
        <v>92165</v>
      </c>
      <c r="F28">
        <v>171732</v>
      </c>
      <c r="G28">
        <v>618866</v>
      </c>
      <c r="H28">
        <v>139671</v>
      </c>
      <c r="I28">
        <v>493565</v>
      </c>
      <c r="J28">
        <v>1520195</v>
      </c>
      <c r="K28">
        <v>5231359</v>
      </c>
      <c r="L28">
        <v>2733738</v>
      </c>
      <c r="M28">
        <v>8642714</v>
      </c>
      <c r="N28">
        <v>285791</v>
      </c>
      <c r="O28">
        <v>776030</v>
      </c>
      <c r="P28">
        <v>243988</v>
      </c>
      <c r="Q28">
        <v>668778</v>
      </c>
      <c r="R28">
        <v>840411</v>
      </c>
      <c r="S28">
        <v>2542864</v>
      </c>
      <c r="T28">
        <v>850337</v>
      </c>
      <c r="U28">
        <v>2962084</v>
      </c>
    </row>
    <row r="29" spans="1:21">
      <c r="A29">
        <v>2012</v>
      </c>
      <c r="B29">
        <v>94115</v>
      </c>
      <c r="C29">
        <v>346483</v>
      </c>
      <c r="D29">
        <v>28785</v>
      </c>
      <c r="E29">
        <v>92354</v>
      </c>
      <c r="F29">
        <v>169199</v>
      </c>
      <c r="G29">
        <v>615358</v>
      </c>
      <c r="H29">
        <v>138147</v>
      </c>
      <c r="I29">
        <v>491122</v>
      </c>
      <c r="J29">
        <v>1518967</v>
      </c>
      <c r="K29">
        <v>5258214</v>
      </c>
      <c r="L29">
        <v>2717148</v>
      </c>
      <c r="M29">
        <v>8722513</v>
      </c>
      <c r="N29">
        <v>287071</v>
      </c>
      <c r="O29">
        <v>785895</v>
      </c>
      <c r="P29">
        <v>247559</v>
      </c>
      <c r="Q29">
        <v>683114</v>
      </c>
      <c r="R29">
        <v>855729</v>
      </c>
      <c r="S29">
        <v>2606082</v>
      </c>
      <c r="T29">
        <v>845538</v>
      </c>
      <c r="U29">
        <v>2978667</v>
      </c>
    </row>
    <row r="30" spans="1:21">
      <c r="A30" t="s">
        <v>82</v>
      </c>
    </row>
    <row r="31" spans="1:21">
      <c r="A31">
        <v>1</v>
      </c>
      <c r="B31" t="s">
        <v>83</v>
      </c>
    </row>
    <row r="32" spans="1:21">
      <c r="A32">
        <v>2</v>
      </c>
      <c r="B32" t="s">
        <v>84</v>
      </c>
    </row>
    <row r="33" spans="1:2">
      <c r="A33">
        <v>5</v>
      </c>
      <c r="B33" t="s">
        <v>85</v>
      </c>
    </row>
    <row r="34" spans="1:2">
      <c r="A34">
        <v>6</v>
      </c>
      <c r="B34" t="s">
        <v>86</v>
      </c>
    </row>
    <row r="35" spans="1:2">
      <c r="A35">
        <v>7</v>
      </c>
      <c r="B35" t="s">
        <v>87</v>
      </c>
    </row>
    <row r="36" spans="1:2">
      <c r="A36" t="s">
        <v>88</v>
      </c>
    </row>
    <row r="37" spans="1:2">
      <c r="A37" t="s">
        <v>89</v>
      </c>
    </row>
    <row r="38" spans="1:2">
      <c r="A38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V. finale</vt:lpstr>
      <vt:lpstr>V. prélim.</vt:lpstr>
      <vt:lpstr>F. de travail</vt:lpstr>
      <vt:lpstr>Taux d'assistance</vt:lpstr>
      <vt:lpstr>Population (0-64) Canada</vt:lpstr>
      <vt:lpstr>F. de travail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Deault-Picard</dc:creator>
  <cp:lastModifiedBy>Alain Noël</cp:lastModifiedBy>
  <dcterms:created xsi:type="dcterms:W3CDTF">2014-07-02T17:51:35Z</dcterms:created>
  <dcterms:modified xsi:type="dcterms:W3CDTF">2016-02-25T22:37:00Z</dcterms:modified>
</cp:coreProperties>
</file>